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<sst xmlns="http://schemas.openxmlformats.org/spreadsheetml/2006/main" count="184" uniqueCount="153">
  <si>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</si>
  <si>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</si>
  <si>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</si>
  <si>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</si>
  <si>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</si>
  <si>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</si>
  <si>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</si>
  <si>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</si>
  <si>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</si>
  <si>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</si>
  <si>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</si>
  <si>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</si>
  <si>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</si>
  <si>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</si>
  <si>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</si>
  <si>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</si>
  <si>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</si>
  <si>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</si>
  <si>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</si>
  <si>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</si>
  <si>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</si>
  <si>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</si>
  <si>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</si>
  <si>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</si>
  <si>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</si>
  <si>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</si>
  <si>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</si>
  <si>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</si>
  <si>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</si>
  <si>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</si>
  <si>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</si>
  <si>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</si>
  <si>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</si>
  <si>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</si>
  <si>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</si>
  <si>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</si>
  <si>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</si>
  <si>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</si>
  <si>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</si>
  <si>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</si>
  <si>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</si>
  <si>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</si>
  <si>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</si>
  <si>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</si>
  <si>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</si>
  <si>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</si>
  <si>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</si>
  <si>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</si>
  <si>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</si>
  <si>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</si>
  <si>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</si>
  <si>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</si>
  <si>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</si>
  <si>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</si>
  <si>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</si>
  <si>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</si>
  <si>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</si>
  <si>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</si>
  <si>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</si>
  <si>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</si>
  <si>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</si>
  <si>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</si>
  <si>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</si>
  <si>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</si>
  <si>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</si>
  <si>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</si>
  <si>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</si>
  <si>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</si>
  <si>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</si>
  <si>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</si>
  <si>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</si>
  <si>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</si>
  <si>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</si>
  <si>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</si>
  <si>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</si>
  <si>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</si>
  <si>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</si>
  <si>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</si>
  <si>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</si>
  <si>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</si>
  <si>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</si>
  <si>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</si>
  <si>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</si>
  <si>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</si>
  <si>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</si>
  <si>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</si>
  <si>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</si>
  <si>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</si>
  <si>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</si>
  <si>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</si>
  <si>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</si>
  <si>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</si>
  <si>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</si>
  <si>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</si>
  <si>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</si>
  <si>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</si>
  <si>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</si>
  <si>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</si>
  <si>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</si>
  <si>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</si>
  <si>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</si>
  <si>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</si>
  <si>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</si>
  <si>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</si>
  <si>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</si>
  <si>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</si>
  <si>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</si>
  <si>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</si>
  <si>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</si>
  <si>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</si>
  <si>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</si>
  <si>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</si>
  <si>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</si>
  <si>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</si>
  <si>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</si>
  <si>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</si>
  <si>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</si>
  <si>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</si>
  <si>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</si>
  <si>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</si>
  <si>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</si>
  <si>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</si>
  <si>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</si>
  <si>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</si>
  <si>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</si>
  <si>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</si>
  <si>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</si>
  <si>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</si>
  <si>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</si>
  <si>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</si>
  <si>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</si>
  <si>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</si>
  <si>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</si>
  <si>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</si>
  <si>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</si>
  <si>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</si>
  <si>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</si>
  <si>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</si>
  <si>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</si>
  <si>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</si>
  <si>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</si>
  <si>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</si>
  <si>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</si>
  <si>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</si>
  <si>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</si>
  <si>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</si>
  <si>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</si>
  <si>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</si>
  <si>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</si>
  <si>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</si>
  <si>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Согласовано
Директор школы   № _______________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</si>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</sst>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2" workbookViewId="0">
      <selection activeCell="I44" sqref="I4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22.4.2025г.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"22 апреля 2025 г."</f>
        <v>22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29.09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2.16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73.260000000000005</v>
      </c>
      <c r="CD16" s="27">
        <f>$I$16/$I$49*100</f>
        <v>15.749507332508594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12.88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7.81</v>
      </c>
    </row>
    <row r="20" spans="1:96" s="23" customFormat="1">
      <c r="A20" s="23" t="str">
        <f>"4/90"</f>
        <v>4/90</v>
      </c>
      <c r="B20" s="24" t="s">
        <v>101</v>
      </c>
      <c r="C20" s="25" t="str">
        <f>"200"</f>
        <v>200</v>
      </c>
      <c r="D20" s="25">
        <v>15.73</v>
      </c>
      <c r="E20" s="25">
        <v>12.47</v>
      </c>
      <c r="F20" s="25">
        <v>14.01</v>
      </c>
      <c r="G20" s="25">
        <v>3.5</v>
      </c>
      <c r="H20" s="25">
        <v>38.33</v>
      </c>
      <c r="I20" s="25">
        <v>341.18999192307626</v>
      </c>
      <c r="J20" s="26">
        <v>4.01</v>
      </c>
      <c r="K20" s="26">
        <v>2.71</v>
      </c>
      <c r="L20" s="26">
        <v>0</v>
      </c>
      <c r="M20" s="26">
        <v>0</v>
      </c>
      <c r="N20" s="26">
        <v>2.34</v>
      </c>
      <c r="O20" s="26">
        <v>33.869999999999997</v>
      </c>
      <c r="P20" s="26">
        <v>2.13</v>
      </c>
      <c r="Q20" s="26">
        <v>0</v>
      </c>
      <c r="R20" s="26">
        <v>0</v>
      </c>
      <c r="S20" s="26">
        <v>7.0000000000000007E-2</v>
      </c>
      <c r="T20" s="26">
        <v>2</v>
      </c>
      <c r="U20" s="26">
        <v>223.17</v>
      </c>
      <c r="V20" s="26">
        <v>134.87</v>
      </c>
      <c r="W20" s="26">
        <v>21.38</v>
      </c>
      <c r="X20" s="26">
        <v>33.119999999999997</v>
      </c>
      <c r="Y20" s="26">
        <v>147.91</v>
      </c>
      <c r="Z20" s="26">
        <v>1.53</v>
      </c>
      <c r="AA20" s="26">
        <v>26.65</v>
      </c>
      <c r="AB20" s="26">
        <v>1639.62</v>
      </c>
      <c r="AC20" s="26">
        <v>326.83</v>
      </c>
      <c r="AD20" s="26">
        <v>2.48</v>
      </c>
      <c r="AE20" s="26">
        <v>0.06</v>
      </c>
      <c r="AF20" s="26">
        <v>0.09</v>
      </c>
      <c r="AG20" s="26">
        <v>5.42</v>
      </c>
      <c r="AH20" s="26">
        <v>11.27</v>
      </c>
      <c r="AI20" s="26">
        <v>1.02</v>
      </c>
      <c r="AJ20" s="26">
        <v>0</v>
      </c>
      <c r="AK20" s="26">
        <v>882.49</v>
      </c>
      <c r="AL20" s="26">
        <v>907.67</v>
      </c>
      <c r="AM20" s="26">
        <v>1374.63</v>
      </c>
      <c r="AN20" s="26">
        <v>1466.87</v>
      </c>
      <c r="AO20" s="26">
        <v>406.5</v>
      </c>
      <c r="AP20" s="26">
        <v>745.66</v>
      </c>
      <c r="AQ20" s="26">
        <v>42.74</v>
      </c>
      <c r="AR20" s="26">
        <v>797.09</v>
      </c>
      <c r="AS20" s="26">
        <v>168.74</v>
      </c>
      <c r="AT20" s="26">
        <v>218.01</v>
      </c>
      <c r="AU20" s="26">
        <v>242.04</v>
      </c>
      <c r="AV20" s="26">
        <v>413.37</v>
      </c>
      <c r="AW20" s="26">
        <v>137.19</v>
      </c>
      <c r="AX20" s="26">
        <v>529.91</v>
      </c>
      <c r="AY20" s="26">
        <v>0</v>
      </c>
      <c r="AZ20" s="26">
        <v>141.47999999999999</v>
      </c>
      <c r="BA20" s="26">
        <v>141.85</v>
      </c>
      <c r="BB20" s="26">
        <v>562.64</v>
      </c>
      <c r="BC20" s="26">
        <v>212.21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0.26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0.85</v>
      </c>
      <c r="BT20" s="26">
        <v>0</v>
      </c>
      <c r="BU20" s="26">
        <v>0</v>
      </c>
      <c r="BV20" s="26">
        <v>1.92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173.84</v>
      </c>
      <c r="CC20" s="25">
        <v>56.81</v>
      </c>
      <c r="CE20" s="23">
        <v>299.92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</v>
      </c>
      <c r="CR20" s="23">
        <v>34.43</v>
      </c>
    </row>
    <row r="21" spans="1:96" s="23" customFormat="1">
      <c r="A21" s="23" t="str">
        <f>"2"</f>
        <v>2</v>
      </c>
      <c r="B21" s="24" t="s">
        <v>95</v>
      </c>
      <c r="C21" s="25" t="str">
        <f>"41,4"</f>
        <v>41,4</v>
      </c>
      <c r="D21" s="25">
        <v>2.74</v>
      </c>
      <c r="E21" s="25">
        <v>0</v>
      </c>
      <c r="F21" s="25">
        <v>0.27</v>
      </c>
      <c r="G21" s="25">
        <v>0.27</v>
      </c>
      <c r="H21" s="25">
        <v>19.420000000000002</v>
      </c>
      <c r="I21" s="25">
        <v>92.695013999999986</v>
      </c>
      <c r="J21" s="26">
        <v>0</v>
      </c>
      <c r="K21" s="26">
        <v>0</v>
      </c>
      <c r="L21" s="26">
        <v>0</v>
      </c>
      <c r="M21" s="26">
        <v>0</v>
      </c>
      <c r="N21" s="26">
        <v>0.46</v>
      </c>
      <c r="O21" s="26">
        <v>18.88</v>
      </c>
      <c r="P21" s="26">
        <v>0.08</v>
      </c>
      <c r="Q21" s="26">
        <v>0</v>
      </c>
      <c r="R21" s="26">
        <v>0</v>
      </c>
      <c r="S21" s="26">
        <v>0</v>
      </c>
      <c r="T21" s="26">
        <v>0.75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132.19</v>
      </c>
      <c r="AL21" s="26">
        <v>137.59</v>
      </c>
      <c r="AM21" s="26">
        <v>210.71</v>
      </c>
      <c r="AN21" s="26">
        <v>69.87</v>
      </c>
      <c r="AO21" s="26">
        <v>41.42</v>
      </c>
      <c r="AP21" s="26">
        <v>82.84</v>
      </c>
      <c r="AQ21" s="26">
        <v>31.34</v>
      </c>
      <c r="AR21" s="26">
        <v>149.83000000000001</v>
      </c>
      <c r="AS21" s="26">
        <v>92.93</v>
      </c>
      <c r="AT21" s="26">
        <v>129.66</v>
      </c>
      <c r="AU21" s="26">
        <v>106.97</v>
      </c>
      <c r="AV21" s="26">
        <v>56.19</v>
      </c>
      <c r="AW21" s="26">
        <v>99.41</v>
      </c>
      <c r="AX21" s="26">
        <v>831.3</v>
      </c>
      <c r="AY21" s="26">
        <v>0</v>
      </c>
      <c r="AZ21" s="26">
        <v>270.86</v>
      </c>
      <c r="BA21" s="26">
        <v>117.78</v>
      </c>
      <c r="BB21" s="26">
        <v>78.16</v>
      </c>
      <c r="BC21" s="26">
        <v>61.95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16.190000000000001</v>
      </c>
      <c r="CC21" s="25">
        <v>2.98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2.48</v>
      </c>
    </row>
    <row r="22" spans="1:96" s="23" customFormat="1">
      <c r="A22" s="23" t="str">
        <f>"3"</f>
        <v>3</v>
      </c>
      <c r="B22" s="24" t="s">
        <v>102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2.2200000000000002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1.85</v>
      </c>
    </row>
    <row r="23" spans="1:96" s="19" customFormat="1">
      <c r="A23" s="19" t="str">
        <f>"6/10"</f>
        <v>6/10</v>
      </c>
      <c r="B23" s="20" t="s">
        <v>103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6.52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3.95</v>
      </c>
    </row>
    <row r="24" spans="1:96" s="27" customFormat="1" ht="11.4">
      <c r="B24" s="28" t="s">
        <v>104</v>
      </c>
      <c r="C24" s="29"/>
      <c r="D24" s="29">
        <v>25.1</v>
      </c>
      <c r="E24" s="29">
        <v>12.47</v>
      </c>
      <c r="F24" s="29">
        <v>21.36</v>
      </c>
      <c r="G24" s="29">
        <v>6.33</v>
      </c>
      <c r="H24" s="29">
        <v>112.83</v>
      </c>
      <c r="I24" s="29">
        <v>728.41</v>
      </c>
      <c r="J24" s="30">
        <v>4.91</v>
      </c>
      <c r="K24" s="30">
        <v>3.75</v>
      </c>
      <c r="L24" s="30">
        <v>0</v>
      </c>
      <c r="M24" s="30">
        <v>0</v>
      </c>
      <c r="N24" s="30">
        <v>23.4</v>
      </c>
      <c r="O24" s="30">
        <v>78.58</v>
      </c>
      <c r="P24" s="30">
        <v>10.84</v>
      </c>
      <c r="Q24" s="30">
        <v>0</v>
      </c>
      <c r="R24" s="30">
        <v>0</v>
      </c>
      <c r="S24" s="30">
        <v>1</v>
      </c>
      <c r="T24" s="30">
        <v>7.13</v>
      </c>
      <c r="U24" s="30">
        <v>1141.51</v>
      </c>
      <c r="V24" s="30">
        <v>1072.95</v>
      </c>
      <c r="W24" s="30">
        <v>99.35</v>
      </c>
      <c r="X24" s="30">
        <v>93.34</v>
      </c>
      <c r="Y24" s="30">
        <v>289.54000000000002</v>
      </c>
      <c r="Z24" s="30">
        <v>4.5</v>
      </c>
      <c r="AA24" s="30">
        <v>26.65</v>
      </c>
      <c r="AB24" s="30">
        <v>3759.6</v>
      </c>
      <c r="AC24" s="30">
        <v>729.21</v>
      </c>
      <c r="AD24" s="30">
        <v>6.85</v>
      </c>
      <c r="AE24" s="30">
        <v>0.22</v>
      </c>
      <c r="AF24" s="30">
        <v>0.22</v>
      </c>
      <c r="AG24" s="30">
        <v>7.14</v>
      </c>
      <c r="AH24" s="30">
        <v>14.5</v>
      </c>
      <c r="AI24" s="30">
        <v>7.92</v>
      </c>
      <c r="AJ24" s="30">
        <v>0</v>
      </c>
      <c r="AK24" s="30">
        <v>1183.9100000000001</v>
      </c>
      <c r="AL24" s="30">
        <v>1195.05</v>
      </c>
      <c r="AM24" s="30">
        <v>1838.95</v>
      </c>
      <c r="AN24" s="30">
        <v>1669.32</v>
      </c>
      <c r="AO24" s="30">
        <v>500.02</v>
      </c>
      <c r="AP24" s="30">
        <v>949.07</v>
      </c>
      <c r="AQ24" s="30">
        <v>121.45</v>
      </c>
      <c r="AR24" s="30">
        <v>1141.97</v>
      </c>
      <c r="AS24" s="30">
        <v>425.62</v>
      </c>
      <c r="AT24" s="30">
        <v>573.22</v>
      </c>
      <c r="AU24" s="30">
        <v>579.03</v>
      </c>
      <c r="AV24" s="30">
        <v>539.04999999999995</v>
      </c>
      <c r="AW24" s="30">
        <v>395.63</v>
      </c>
      <c r="AX24" s="30">
        <v>2321.67</v>
      </c>
      <c r="AY24" s="30">
        <v>0</v>
      </c>
      <c r="AZ24" s="30">
        <v>702.5</v>
      </c>
      <c r="BA24" s="30">
        <v>423.18</v>
      </c>
      <c r="BB24" s="30">
        <v>742.12</v>
      </c>
      <c r="BC24" s="30">
        <v>344.71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0.49</v>
      </c>
      <c r="BL24" s="30">
        <v>0</v>
      </c>
      <c r="BM24" s="30">
        <v>0.22</v>
      </c>
      <c r="BN24" s="30">
        <v>0.02</v>
      </c>
      <c r="BO24" s="30">
        <v>0.03</v>
      </c>
      <c r="BP24" s="30">
        <v>0</v>
      </c>
      <c r="BQ24" s="30">
        <v>0</v>
      </c>
      <c r="BR24" s="30">
        <v>0.01</v>
      </c>
      <c r="BS24" s="30">
        <v>1.39</v>
      </c>
      <c r="BT24" s="30">
        <v>0</v>
      </c>
      <c r="BU24" s="30">
        <v>0</v>
      </c>
      <c r="BV24" s="30">
        <v>3.2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673.17</v>
      </c>
      <c r="CC24" s="29">
        <f>SUM($CC$17:$CC$23)</f>
        <v>93.02000000000001</v>
      </c>
      <c r="CD24" s="27">
        <f>$I$24/$I$49*100</f>
        <v>22.64125725013832</v>
      </c>
      <c r="CE24" s="27">
        <v>653.25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106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21.6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</v>
      </c>
    </row>
    <row r="27" spans="1:96" s="19" customFormat="1">
      <c r="A27" s="19" t="str">
        <f>"17"</f>
        <v>17</v>
      </c>
      <c r="B27" s="20" t="s">
        <v>107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12.12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10.1</v>
      </c>
    </row>
    <row r="28" spans="1:96" s="27" customFormat="1" ht="11.4">
      <c r="B28" s="28" t="s">
        <v>108</v>
      </c>
      <c r="C28" s="29"/>
      <c r="D28" s="29">
        <v>5.54</v>
      </c>
      <c r="E28" s="29">
        <v>0</v>
      </c>
      <c r="F28" s="29">
        <v>10.35</v>
      </c>
      <c r="G28" s="29">
        <v>0</v>
      </c>
      <c r="H28" s="29">
        <v>42.78</v>
      </c>
      <c r="I28" s="29">
        <v>270.64999999999998</v>
      </c>
      <c r="J28" s="30">
        <v>1.05</v>
      </c>
      <c r="K28" s="30">
        <v>0</v>
      </c>
      <c r="L28" s="30">
        <v>0</v>
      </c>
      <c r="M28" s="30">
        <v>0</v>
      </c>
      <c r="N28" s="30">
        <v>36.78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7.0000000000000007E-2</v>
      </c>
      <c r="AE28" s="30">
        <v>0.05</v>
      </c>
      <c r="AF28" s="30">
        <v>0.2</v>
      </c>
      <c r="AG28" s="30">
        <v>0.15</v>
      </c>
      <c r="AH28" s="30">
        <v>1.58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33.72</v>
      </c>
      <c r="CD28" s="27">
        <f>$I$28/$I$49*100</f>
        <v>8.4126471008771659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92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93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29.09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80.22</v>
      </c>
      <c r="CD36" s="27">
        <f>$I$36/$I$49*100</f>
        <v>18.286822621053222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99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16.100000000000001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9.76</v>
      </c>
    </row>
    <row r="40" spans="1:96" s="23" customFormat="1">
      <c r="A40" s="23" t="str">
        <f>"4/90"</f>
        <v>4/90</v>
      </c>
      <c r="B40" s="24" t="s">
        <v>101</v>
      </c>
      <c r="C40" s="25" t="str">
        <f>"240"</f>
        <v>240</v>
      </c>
      <c r="D40" s="25">
        <v>18.87</v>
      </c>
      <c r="E40" s="25">
        <v>14.97</v>
      </c>
      <c r="F40" s="25">
        <v>16.809999999999999</v>
      </c>
      <c r="G40" s="25">
        <v>4.2</v>
      </c>
      <c r="H40" s="25">
        <v>46</v>
      </c>
      <c r="I40" s="25">
        <v>409.42799030769146</v>
      </c>
      <c r="J40" s="26">
        <v>4.8099999999999996</v>
      </c>
      <c r="K40" s="26">
        <v>3.25</v>
      </c>
      <c r="L40" s="26">
        <v>0</v>
      </c>
      <c r="M40" s="26">
        <v>0</v>
      </c>
      <c r="N40" s="26">
        <v>2.81</v>
      </c>
      <c r="O40" s="26">
        <v>40.64</v>
      </c>
      <c r="P40" s="26">
        <v>2.5499999999999998</v>
      </c>
      <c r="Q40" s="26">
        <v>0</v>
      </c>
      <c r="R40" s="26">
        <v>0</v>
      </c>
      <c r="S40" s="26">
        <v>0.08</v>
      </c>
      <c r="T40" s="26">
        <v>2.41</v>
      </c>
      <c r="U40" s="26">
        <v>267.81</v>
      </c>
      <c r="V40" s="26">
        <v>161.84</v>
      </c>
      <c r="W40" s="26">
        <v>25.66</v>
      </c>
      <c r="X40" s="26">
        <v>39.74</v>
      </c>
      <c r="Y40" s="26">
        <v>177.5</v>
      </c>
      <c r="Z40" s="26">
        <v>1.83</v>
      </c>
      <c r="AA40" s="26">
        <v>31.98</v>
      </c>
      <c r="AB40" s="26">
        <v>1967.54</v>
      </c>
      <c r="AC40" s="26">
        <v>392.2</v>
      </c>
      <c r="AD40" s="26">
        <v>2.98</v>
      </c>
      <c r="AE40" s="26">
        <v>7.0000000000000007E-2</v>
      </c>
      <c r="AF40" s="26">
        <v>0.1</v>
      </c>
      <c r="AG40" s="26">
        <v>6.5</v>
      </c>
      <c r="AH40" s="26">
        <v>13.52</v>
      </c>
      <c r="AI40" s="26">
        <v>1.23</v>
      </c>
      <c r="AJ40" s="26">
        <v>0</v>
      </c>
      <c r="AK40" s="26">
        <v>1058.99</v>
      </c>
      <c r="AL40" s="26">
        <v>1089.21</v>
      </c>
      <c r="AM40" s="26">
        <v>1649.55</v>
      </c>
      <c r="AN40" s="26">
        <v>1760.24</v>
      </c>
      <c r="AO40" s="26">
        <v>487.8</v>
      </c>
      <c r="AP40" s="26">
        <v>894.8</v>
      </c>
      <c r="AQ40" s="26">
        <v>51.29</v>
      </c>
      <c r="AR40" s="26">
        <v>956.51</v>
      </c>
      <c r="AS40" s="26">
        <v>202.49</v>
      </c>
      <c r="AT40" s="26">
        <v>261.62</v>
      </c>
      <c r="AU40" s="26">
        <v>290.44</v>
      </c>
      <c r="AV40" s="26">
        <v>496.04</v>
      </c>
      <c r="AW40" s="26">
        <v>164.62</v>
      </c>
      <c r="AX40" s="26">
        <v>635.89</v>
      </c>
      <c r="AY40" s="26">
        <v>0</v>
      </c>
      <c r="AZ40" s="26">
        <v>169.78</v>
      </c>
      <c r="BA40" s="26">
        <v>170.22</v>
      </c>
      <c r="BB40" s="26">
        <v>675.17</v>
      </c>
      <c r="BC40" s="26">
        <v>254.65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0.17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1.03</v>
      </c>
      <c r="BT40" s="26">
        <v>0</v>
      </c>
      <c r="BU40" s="26">
        <v>0</v>
      </c>
      <c r="BV40" s="26">
        <v>2.2999999999999998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208.61</v>
      </c>
      <c r="CC40" s="25">
        <v>68.17</v>
      </c>
      <c r="CE40" s="23">
        <v>359.91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0.96</v>
      </c>
      <c r="CR40" s="23">
        <v>41.32</v>
      </c>
    </row>
    <row r="41" spans="1:96" s="23" customFormat="1">
      <c r="A41" s="23" t="str">
        <f>"2"</f>
        <v>2</v>
      </c>
      <c r="B41" s="24" t="s">
        <v>95</v>
      </c>
      <c r="C41" s="25" t="str">
        <f>"31,4"</f>
        <v>31,4</v>
      </c>
      <c r="D41" s="25">
        <v>2.08</v>
      </c>
      <c r="E41" s="25">
        <v>0</v>
      </c>
      <c r="F41" s="25">
        <v>0.21</v>
      </c>
      <c r="G41" s="25">
        <v>0.21</v>
      </c>
      <c r="H41" s="25">
        <v>14.73</v>
      </c>
      <c r="I41" s="25">
        <v>70.304913999999997</v>
      </c>
      <c r="J41" s="26">
        <v>0</v>
      </c>
      <c r="K41" s="26">
        <v>0</v>
      </c>
      <c r="L41" s="26">
        <v>0</v>
      </c>
      <c r="M41" s="26">
        <v>0</v>
      </c>
      <c r="N41" s="26">
        <v>0.35</v>
      </c>
      <c r="O41" s="26">
        <v>14.32</v>
      </c>
      <c r="P41" s="26">
        <v>0.06</v>
      </c>
      <c r="Q41" s="26">
        <v>0</v>
      </c>
      <c r="R41" s="26">
        <v>0</v>
      </c>
      <c r="S41" s="26">
        <v>0</v>
      </c>
      <c r="T41" s="26">
        <v>0.56999999999999995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100.26</v>
      </c>
      <c r="AL41" s="26">
        <v>104.35</v>
      </c>
      <c r="AM41" s="26">
        <v>159.81</v>
      </c>
      <c r="AN41" s="26">
        <v>53</v>
      </c>
      <c r="AO41" s="26">
        <v>31.42</v>
      </c>
      <c r="AP41" s="26">
        <v>62.83</v>
      </c>
      <c r="AQ41" s="26">
        <v>23.77</v>
      </c>
      <c r="AR41" s="26">
        <v>113.64</v>
      </c>
      <c r="AS41" s="26">
        <v>70.48</v>
      </c>
      <c r="AT41" s="26">
        <v>98.34</v>
      </c>
      <c r="AU41" s="26">
        <v>81.13</v>
      </c>
      <c r="AV41" s="26">
        <v>42.62</v>
      </c>
      <c r="AW41" s="26">
        <v>75.400000000000006</v>
      </c>
      <c r="AX41" s="26">
        <v>630.5</v>
      </c>
      <c r="AY41" s="26">
        <v>0</v>
      </c>
      <c r="AZ41" s="26">
        <v>205.43</v>
      </c>
      <c r="BA41" s="26">
        <v>89.33</v>
      </c>
      <c r="BB41" s="26">
        <v>59.28</v>
      </c>
      <c r="BC41" s="26">
        <v>46.99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12.28</v>
      </c>
      <c r="CC41" s="25">
        <v>2.2599999999999998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1.88</v>
      </c>
    </row>
    <row r="42" spans="1:96" s="23" customFormat="1">
      <c r="A42" s="23" t="str">
        <f>"3"</f>
        <v>3</v>
      </c>
      <c r="B42" s="24" t="s">
        <v>102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2.2200000000000002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"6/10"</f>
        <v>6/10</v>
      </c>
      <c r="B43" s="20" t="s">
        <v>103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6.52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3.95</v>
      </c>
    </row>
    <row r="44" spans="1:96" s="27" customFormat="1" ht="11.4">
      <c r="B44" s="28" t="s">
        <v>112</v>
      </c>
      <c r="C44" s="29"/>
      <c r="D44" s="29">
        <v>28.94</v>
      </c>
      <c r="E44" s="29">
        <v>14.97</v>
      </c>
      <c r="F44" s="29">
        <v>27.71</v>
      </c>
      <c r="G44" s="29">
        <v>7.57</v>
      </c>
      <c r="H44" s="29">
        <v>124.13</v>
      </c>
      <c r="I44" s="29">
        <v>843.45</v>
      </c>
      <c r="J44" s="30">
        <v>6.14</v>
      </c>
      <c r="K44" s="30">
        <v>4.55</v>
      </c>
      <c r="L44" s="30">
        <v>0</v>
      </c>
      <c r="M44" s="30">
        <v>0</v>
      </c>
      <c r="N44" s="30">
        <v>26.88</v>
      </c>
      <c r="O44" s="30">
        <v>84.81</v>
      </c>
      <c r="P44" s="30">
        <v>12.43</v>
      </c>
      <c r="Q44" s="30">
        <v>0</v>
      </c>
      <c r="R44" s="30">
        <v>0</v>
      </c>
      <c r="S44" s="30">
        <v>1.17</v>
      </c>
      <c r="T44" s="30">
        <v>8.56</v>
      </c>
      <c r="U44" s="30">
        <v>1544.13</v>
      </c>
      <c r="V44" s="30">
        <v>1300.3399999999999</v>
      </c>
      <c r="W44" s="30">
        <v>121.71</v>
      </c>
      <c r="X44" s="30">
        <v>109.77</v>
      </c>
      <c r="Y44" s="30">
        <v>343.94</v>
      </c>
      <c r="Z44" s="30">
        <v>5.25</v>
      </c>
      <c r="AA44" s="30">
        <v>31.98</v>
      </c>
      <c r="AB44" s="30">
        <v>4643.6400000000003</v>
      </c>
      <c r="AC44" s="30">
        <v>904.2</v>
      </c>
      <c r="AD44" s="30">
        <v>8.83</v>
      </c>
      <c r="AE44" s="30">
        <v>0.25</v>
      </c>
      <c r="AF44" s="30">
        <v>0.26</v>
      </c>
      <c r="AG44" s="30">
        <v>8.56</v>
      </c>
      <c r="AH44" s="30">
        <v>17.36</v>
      </c>
      <c r="AI44" s="30">
        <v>10.47</v>
      </c>
      <c r="AJ44" s="30">
        <v>0</v>
      </c>
      <c r="AK44" s="30">
        <v>1250.04</v>
      </c>
      <c r="AL44" s="30">
        <v>1287.79</v>
      </c>
      <c r="AM44" s="30">
        <v>2094.36</v>
      </c>
      <c r="AN44" s="30">
        <v>1962.24</v>
      </c>
      <c r="AO44" s="30">
        <v>577.36</v>
      </c>
      <c r="AP44" s="30">
        <v>1093.48</v>
      </c>
      <c r="AQ44" s="30">
        <v>128.27000000000001</v>
      </c>
      <c r="AR44" s="30">
        <v>1286.1300000000001</v>
      </c>
      <c r="AS44" s="30">
        <v>455.64</v>
      </c>
      <c r="AT44" s="30">
        <v>620.05999999999995</v>
      </c>
      <c r="AU44" s="30">
        <v>624.29</v>
      </c>
      <c r="AV44" s="30">
        <v>616.22</v>
      </c>
      <c r="AW44" s="30">
        <v>415.57</v>
      </c>
      <c r="AX44" s="30">
        <v>2352.29</v>
      </c>
      <c r="AY44" s="30">
        <v>0</v>
      </c>
      <c r="AZ44" s="30">
        <v>698.46</v>
      </c>
      <c r="BA44" s="30">
        <v>442.17</v>
      </c>
      <c r="BB44" s="30">
        <v>847.6</v>
      </c>
      <c r="BC44" s="30">
        <v>380.07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0.57999999999999996</v>
      </c>
      <c r="BL44" s="30">
        <v>0</v>
      </c>
      <c r="BM44" s="30">
        <v>0.27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1.67</v>
      </c>
      <c r="BT44" s="30">
        <v>0</v>
      </c>
      <c r="BU44" s="30">
        <v>0</v>
      </c>
      <c r="BV44" s="30">
        <v>3.81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787.04</v>
      </c>
      <c r="CC44" s="29">
        <f>SUM($CC$37:$CC$43)</f>
        <v>114.62</v>
      </c>
      <c r="CD44" s="27">
        <f>$I$44/$I$49*100</f>
        <v>26.217059660945303</v>
      </c>
      <c r="CE44" s="27">
        <v>805.92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1.96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106</v>
      </c>
      <c r="C46" s="25" t="str">
        <f>"160"</f>
        <v>160</v>
      </c>
      <c r="D46" s="25">
        <v>4.32</v>
      </c>
      <c r="E46" s="25">
        <v>0</v>
      </c>
      <c r="F46" s="25">
        <v>4</v>
      </c>
      <c r="G46" s="25">
        <v>0</v>
      </c>
      <c r="H46" s="25">
        <v>25.92</v>
      </c>
      <c r="I46" s="25">
        <v>144.096</v>
      </c>
      <c r="J46" s="26">
        <v>1.1200000000000001</v>
      </c>
      <c r="K46" s="26">
        <v>0</v>
      </c>
      <c r="L46" s="26">
        <v>0</v>
      </c>
      <c r="M46" s="26">
        <v>0</v>
      </c>
      <c r="N46" s="26">
        <v>19.52</v>
      </c>
      <c r="O46" s="26">
        <v>0</v>
      </c>
      <c r="P46" s="26">
        <v>6.4</v>
      </c>
      <c r="Q46" s="26">
        <v>0</v>
      </c>
      <c r="R46" s="26">
        <v>0</v>
      </c>
      <c r="S46" s="26">
        <v>1.28</v>
      </c>
      <c r="T46" s="26">
        <v>1.1200000000000001</v>
      </c>
      <c r="U46" s="26">
        <v>72</v>
      </c>
      <c r="V46" s="26">
        <v>196.8</v>
      </c>
      <c r="W46" s="26">
        <v>174.4</v>
      </c>
      <c r="X46" s="26">
        <v>20.8</v>
      </c>
      <c r="Y46" s="26">
        <v>136</v>
      </c>
      <c r="Z46" s="26">
        <v>0.16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0.21</v>
      </c>
      <c r="AG46" s="26">
        <v>0.16</v>
      </c>
      <c r="AH46" s="26">
        <v>1.44</v>
      </c>
      <c r="AI46" s="26">
        <v>2.56</v>
      </c>
      <c r="AJ46" s="26">
        <v>0</v>
      </c>
      <c r="AK46" s="26">
        <v>3488</v>
      </c>
      <c r="AL46" s="26">
        <v>3552</v>
      </c>
      <c r="AM46" s="26">
        <v>6112</v>
      </c>
      <c r="AN46" s="26">
        <v>4896</v>
      </c>
      <c r="AO46" s="26">
        <v>1088</v>
      </c>
      <c r="AP46" s="26">
        <v>3232</v>
      </c>
      <c r="AQ46" s="26">
        <v>960</v>
      </c>
      <c r="AR46" s="26">
        <v>2752</v>
      </c>
      <c r="AS46" s="26">
        <v>2944</v>
      </c>
      <c r="AT46" s="26">
        <v>3168</v>
      </c>
      <c r="AU46" s="26">
        <v>7136</v>
      </c>
      <c r="AV46" s="26">
        <v>1472</v>
      </c>
      <c r="AW46" s="26">
        <v>1920</v>
      </c>
      <c r="AX46" s="26">
        <v>7616</v>
      </c>
      <c r="AY46" s="26">
        <v>0</v>
      </c>
      <c r="AZ46" s="26">
        <v>3392</v>
      </c>
      <c r="BA46" s="26">
        <v>3968</v>
      </c>
      <c r="BB46" s="26">
        <v>2144</v>
      </c>
      <c r="BC46" s="26">
        <v>1216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132.16</v>
      </c>
      <c r="CC46" s="25">
        <v>23.04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19.2</v>
      </c>
    </row>
    <row r="47" spans="1:96" s="19" customFormat="1">
      <c r="A47" s="19" t="str">
        <f>"17"</f>
        <v>17</v>
      </c>
      <c r="B47" s="20" t="s">
        <v>107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12.12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10.1</v>
      </c>
    </row>
    <row r="48" spans="1:96" s="27" customFormat="1" ht="11.4">
      <c r="B48" s="28" t="s">
        <v>114</v>
      </c>
      <c r="C48" s="29"/>
      <c r="D48" s="29">
        <v>5.81</v>
      </c>
      <c r="E48" s="29">
        <v>0</v>
      </c>
      <c r="F48" s="29">
        <v>10.6</v>
      </c>
      <c r="G48" s="29">
        <v>0</v>
      </c>
      <c r="H48" s="29">
        <v>44.4</v>
      </c>
      <c r="I48" s="29">
        <v>279.66000000000003</v>
      </c>
      <c r="J48" s="30">
        <v>1.1200000000000001</v>
      </c>
      <c r="K48" s="30">
        <v>0</v>
      </c>
      <c r="L48" s="30">
        <v>0</v>
      </c>
      <c r="M48" s="30">
        <v>0</v>
      </c>
      <c r="N48" s="30">
        <v>38</v>
      </c>
      <c r="O48" s="30">
        <v>0</v>
      </c>
      <c r="P48" s="30">
        <v>6.4</v>
      </c>
      <c r="Q48" s="30">
        <v>0</v>
      </c>
      <c r="R48" s="30">
        <v>0</v>
      </c>
      <c r="S48" s="30">
        <v>1.28</v>
      </c>
      <c r="T48" s="30">
        <v>1.1200000000000001</v>
      </c>
      <c r="U48" s="30">
        <v>72</v>
      </c>
      <c r="V48" s="30">
        <v>196.8</v>
      </c>
      <c r="W48" s="30">
        <v>174.4</v>
      </c>
      <c r="X48" s="30">
        <v>20.8</v>
      </c>
      <c r="Y48" s="30">
        <v>136</v>
      </c>
      <c r="Z48" s="30">
        <v>0.16</v>
      </c>
      <c r="AA48" s="30">
        <v>0</v>
      </c>
      <c r="AB48" s="30">
        <v>0</v>
      </c>
      <c r="AC48" s="30">
        <v>0</v>
      </c>
      <c r="AD48" s="30">
        <v>7.0000000000000007E-2</v>
      </c>
      <c r="AE48" s="30">
        <v>0.05</v>
      </c>
      <c r="AF48" s="30">
        <v>0.21</v>
      </c>
      <c r="AG48" s="30">
        <v>0.16</v>
      </c>
      <c r="AH48" s="30">
        <v>1.67</v>
      </c>
      <c r="AI48" s="30">
        <v>2.56</v>
      </c>
      <c r="AJ48" s="30">
        <v>0</v>
      </c>
      <c r="AK48" s="30">
        <v>3488</v>
      </c>
      <c r="AL48" s="30">
        <v>3552</v>
      </c>
      <c r="AM48" s="30">
        <v>6112</v>
      </c>
      <c r="AN48" s="30">
        <v>4896</v>
      </c>
      <c r="AO48" s="30">
        <v>1088</v>
      </c>
      <c r="AP48" s="30">
        <v>3232</v>
      </c>
      <c r="AQ48" s="30">
        <v>960</v>
      </c>
      <c r="AR48" s="30">
        <v>2752</v>
      </c>
      <c r="AS48" s="30">
        <v>2944</v>
      </c>
      <c r="AT48" s="30">
        <v>3168</v>
      </c>
      <c r="AU48" s="30">
        <v>7136</v>
      </c>
      <c r="AV48" s="30">
        <v>1472</v>
      </c>
      <c r="AW48" s="30">
        <v>1920</v>
      </c>
      <c r="AX48" s="30">
        <v>7616</v>
      </c>
      <c r="AY48" s="30">
        <v>0</v>
      </c>
      <c r="AZ48" s="30">
        <v>3392</v>
      </c>
      <c r="BA48" s="30">
        <v>3968</v>
      </c>
      <c r="BB48" s="30">
        <v>2144</v>
      </c>
      <c r="BC48" s="30">
        <v>1216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132.16</v>
      </c>
      <c r="CC48" s="29">
        <f>SUM($CC$45:$CC$47)</f>
        <v>35.159999999999997</v>
      </c>
      <c r="CD48" s="27">
        <f>$I$48/$I$49*100</f>
        <v>8.6927060344773999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115.72</v>
      </c>
      <c r="E49" s="29">
        <v>68.34</v>
      </c>
      <c r="F49" s="29">
        <v>102.6</v>
      </c>
      <c r="G49" s="29">
        <v>19.14</v>
      </c>
      <c r="H49" s="29">
        <v>475.43</v>
      </c>
      <c r="I49" s="29">
        <v>3217.18</v>
      </c>
      <c r="J49" s="30">
        <v>32.26</v>
      </c>
      <c r="K49" s="30">
        <v>11.04</v>
      </c>
      <c r="L49" s="30">
        <v>0</v>
      </c>
      <c r="M49" s="30">
        <v>0</v>
      </c>
      <c r="N49" s="30">
        <v>199.15</v>
      </c>
      <c r="O49" s="30">
        <v>238.11</v>
      </c>
      <c r="P49" s="30">
        <v>38.159999999999997</v>
      </c>
      <c r="Q49" s="30">
        <v>0</v>
      </c>
      <c r="R49" s="30">
        <v>0</v>
      </c>
      <c r="S49" s="30">
        <v>7.18</v>
      </c>
      <c r="T49" s="30">
        <v>25.69</v>
      </c>
      <c r="U49" s="30">
        <v>3944.15</v>
      </c>
      <c r="V49" s="30">
        <v>3379.55</v>
      </c>
      <c r="W49" s="30">
        <v>1141.0999999999999</v>
      </c>
      <c r="X49" s="30">
        <v>324.68</v>
      </c>
      <c r="Y49" s="30">
        <v>1524.69</v>
      </c>
      <c r="Z49" s="30">
        <v>11.88</v>
      </c>
      <c r="AA49" s="30">
        <v>180.32</v>
      </c>
      <c r="AB49" s="30">
        <v>8493.27</v>
      </c>
      <c r="AC49" s="30">
        <v>1840.8</v>
      </c>
      <c r="AD49" s="30">
        <v>19.2</v>
      </c>
      <c r="AE49" s="30">
        <v>0.76</v>
      </c>
      <c r="AF49" s="30">
        <v>1.68</v>
      </c>
      <c r="AG49" s="30">
        <v>17.47</v>
      </c>
      <c r="AH49" s="30">
        <v>46.48</v>
      </c>
      <c r="AI49" s="30">
        <v>24.9</v>
      </c>
      <c r="AJ49" s="30">
        <v>0</v>
      </c>
      <c r="AK49" s="30">
        <v>11685.44</v>
      </c>
      <c r="AL49" s="30">
        <v>11545.94</v>
      </c>
      <c r="AM49" s="30">
        <v>19599.310000000001</v>
      </c>
      <c r="AN49" s="30">
        <v>15800.14</v>
      </c>
      <c r="AO49" s="30">
        <v>4236.55</v>
      </c>
      <c r="AP49" s="30">
        <v>10148.299999999999</v>
      </c>
      <c r="AQ49" s="30">
        <v>2720.62</v>
      </c>
      <c r="AR49" s="30">
        <v>10076.49</v>
      </c>
      <c r="AS49" s="30">
        <v>7188.58</v>
      </c>
      <c r="AT49" s="30">
        <v>8075.65</v>
      </c>
      <c r="AU49" s="30">
        <v>15900.38</v>
      </c>
      <c r="AV49" s="30">
        <v>5139.3900000000003</v>
      </c>
      <c r="AW49" s="30">
        <v>5082.2</v>
      </c>
      <c r="AX49" s="30">
        <v>23980.19</v>
      </c>
      <c r="AY49" s="30">
        <v>1.05</v>
      </c>
      <c r="AZ49" s="30">
        <v>9556.1200000000008</v>
      </c>
      <c r="BA49" s="30">
        <v>9414.33</v>
      </c>
      <c r="BB49" s="30">
        <v>7996.55</v>
      </c>
      <c r="BC49" s="30">
        <v>3543.18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2.65</v>
      </c>
      <c r="BL49" s="30">
        <v>0</v>
      </c>
      <c r="BM49" s="30">
        <v>1.04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6.24</v>
      </c>
      <c r="BT49" s="30">
        <v>0</v>
      </c>
      <c r="BU49" s="30">
        <v>0</v>
      </c>
      <c r="BV49" s="30">
        <v>9.8000000000000007</v>
      </c>
      <c r="BW49" s="30">
        <v>0.11</v>
      </c>
      <c r="BX49" s="30">
        <v>0.04</v>
      </c>
      <c r="BY49" s="30">
        <v>0</v>
      </c>
      <c r="BZ49" s="30">
        <v>0</v>
      </c>
      <c r="CA49" s="30">
        <v>0</v>
      </c>
      <c r="CB49" s="30">
        <v>2588.4899999999998</v>
      </c>
      <c r="CC49" s="29">
        <v>430.00000000000006</v>
      </c>
      <c r="CE49" s="27">
        <v>1595.86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46.25</v>
      </c>
      <c r="CQ49" s="27">
        <v>5.88</v>
      </c>
    </row>
    <row r="50" spans="1:95">
      <c r="A50" s="86" t="s">
        <v>152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116</v>
      </c>
      <c r="C51" s="16"/>
      <c r="D51" s="16">
        <v>15</v>
      </c>
      <c r="E51" s="16"/>
      <c r="F51" s="16">
        <v>30</v>
      </c>
      <c r="G51" s="16"/>
      <c r="H51" s="16">
        <v>56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0:CC50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150</v>
      </c>
      <c r="F23" s="43">
        <v>21.6</v>
      </c>
      <c r="G23" s="42">
        <v>135.09</v>
      </c>
      <c r="H23" s="42">
        <v>4.05</v>
      </c>
      <c r="I23" s="42">
        <v>3.75</v>
      </c>
      <c r="J23" s="44">
        <v>24.3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45769.313136574077</v>
      </c>
      <c r="C1">
        <f>YEAR(Дата_Сост)</f>
        <v>2025</v>
      </c>
      <c r="D1">
        <f>MONTH(Дата_Сост)</f>
        <v>4</v>
      </c>
      <c r="E1">
        <f>DAY(Дата_Сост)</f>
        <v>22</v>
      </c>
    </row>
    <row r="2" spans="1:5">
      <c r="A2" t="s">
        <v>82</v>
      </c>
      <c r="B2" s="2">
        <v>45756.636111111111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2025-04-10T04:13:51Z</dcterms:modified>
</cp:coreProperties>
</file>