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3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'23.04.2025'!$A$3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<sst xmlns="http://schemas.openxmlformats.org/spreadsheetml/2006/main" count="186" uniqueCount="154">
  <si>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</si>
  <si>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</si>
  <si>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</si>
  <si>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</si>
  <si>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</si>
  <si>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</si>
  <si>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</si>
  <si>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</si>
  <si>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</si>
  <si>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</si>
  <si>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</si>
  <si>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</si>
  <si>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</si>
  <si>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</si>
  <si>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</si>
  <si>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</si>
  <si>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</si>
  <si>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</si>
  <si>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</si>
  <si>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</si>
  <si>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</si>
  <si>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</si>
  <si>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</si>
  <si>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</si>
  <si>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</si>
  <si>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</si>
  <si>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</si>
  <si>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</si>
  <si>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</si>
  <si>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</si>
  <si>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</si>
  <si>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</si>
  <si>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</si>
  <si>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</si>
  <si>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</si>
  <si>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</si>
  <si>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</si>
  <si>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</si>
  <si>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</si>
  <si>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</si>
  <si>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</si>
  <si>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</si>
  <si>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</si>
  <si>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</si>
  <si>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</si>
  <si>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</si>
  <si>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</si>
  <si>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</si>
  <si>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</si>
  <si>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</si>
  <si>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</si>
  <si>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</si>
  <si>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</si>
  <si>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</si>
  <si>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</si>
  <si>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</si>
  <si>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</si>
  <si>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</si>
  <si>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</si>
  <si>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</si>
  <si>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</si>
  <si>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</si>
  <si>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</si>
  <si>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</si>
  <si>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</si>
  <si>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</si>
  <si>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</si>
  <si>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</si>
  <si>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</si>
  <si>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</si>
  <si>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</si>
  <si>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</si>
  <si>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</si>
  <si>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</si>
  <si>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</si>
  <si>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</si>
  <si>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</si>
  <si>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</si>
  <si>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</si>
  <si>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</si>
  <si>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</si>
  <si>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</si>
  <si>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</si>
  <si>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</si>
  <si>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</si>
  <si>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</si>
  <si>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</si>
  <si>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</si>
  <si>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</si>
  <si>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</si>
  <si>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</si>
  <si>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</si>
  <si>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</si>
  <si>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</si>
  <si>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</si>
  <si>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</si>
  <si>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</si>
  <si>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</si>
  <si>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</si>
  <si>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квашеной капусты с зеленым горошком.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</si>
  <si>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</si>
  <si>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</si>
  <si>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</si>
  <si>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</si>
  <si>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</si>
  <si>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</si>
  <si>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</si>
  <si>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</si>
  <si>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Мультизлаковая конфета "O.ZLAKI" ин/уп.(1/10 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</si>
  <si>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</si>
  <si>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</si>
  <si>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</si>
  <si>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</si>
  <si>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</si>
  <si>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</si>
  <si>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</si>
  <si>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</si>
  <si>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</si>
  <si>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23.04.2025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</si>
  <si>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</si>
  <si>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</si>
  <si>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</si>
  <si>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</si>
  <si>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</si>
  <si>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</si>
  <si>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</si>
  <si>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</si>
  <si>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</si>
  <si>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</si>
  <si>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</si>
  <si>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</si>
  <si>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</si>
  <si>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</si>
  <si>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</si>
  <si>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</si>
  <si>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</si>
  <si>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</si>
  <si>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</si>
  <si>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</si>
  <si>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</si>
  <si>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</si>
  <si>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</si>
  <si>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</si>
  <si>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</si>
  <si>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</si>
  <si>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</si>
  <si>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</si>
  <si>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</si>
  <si>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</si>
  <si>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</si>
  <si>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</si>
  <si>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Согласовано
Директор школы  № _______________</t>
  </si>
  <si>
    <t>Итого сумма с 7 до 11 лет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</si>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</sst>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9" sqref="E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23.4.2025г.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"23 апреля 2025 г."</f>
        <v>23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92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24.55</v>
      </c>
      <c r="CE11" s="23">
        <v>27.33</v>
      </c>
      <c r="CG11" s="23">
        <v>54.74</v>
      </c>
      <c r="CH11" s="23">
        <v>26.4</v>
      </c>
      <c r="CI11" s="23">
        <v>40.57</v>
      </c>
      <c r="CJ11" s="23">
        <v>1588.64</v>
      </c>
      <c r="CK11" s="23">
        <v>689.13</v>
      </c>
      <c r="CL11" s="23">
        <v>1138.8900000000001</v>
      </c>
      <c r="CM11" s="23">
        <v>40.1</v>
      </c>
      <c r="CN11" s="23">
        <v>20.61</v>
      </c>
      <c r="CO11" s="23">
        <v>30.36</v>
      </c>
      <c r="CP11" s="23">
        <v>4</v>
      </c>
      <c r="CQ11" s="23">
        <v>1</v>
      </c>
      <c r="CR11" s="23">
        <v>14.88</v>
      </c>
    </row>
    <row r="12" spans="1:96" s="23" customFormat="1">
      <c r="A12" s="23" t="str">
        <f>"1/6"</f>
        <v>1/6</v>
      </c>
      <c r="B12" s="24" t="s">
        <v>93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16.5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</v>
      </c>
    </row>
    <row r="13" spans="1:96" s="23" customFormat="1">
      <c r="A13" s="23" t="str">
        <f>"10"</f>
        <v>10</v>
      </c>
      <c r="B13" s="24" t="s">
        <v>94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16.96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10.28</v>
      </c>
    </row>
    <row r="14" spans="1:96" s="23" customFormat="1">
      <c r="A14" s="23" t="str">
        <f>"2"</f>
        <v>2</v>
      </c>
      <c r="B14" s="24" t="s">
        <v>95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3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11.55</v>
      </c>
      <c r="E16" s="29">
        <v>8.1</v>
      </c>
      <c r="F16" s="29">
        <v>18.239999999999998</v>
      </c>
      <c r="G16" s="29">
        <v>0.35</v>
      </c>
      <c r="H16" s="29">
        <v>38.36</v>
      </c>
      <c r="I16" s="29">
        <v>362.02</v>
      </c>
      <c r="J16" s="30">
        <v>10.27</v>
      </c>
      <c r="K16" s="30">
        <v>0.33</v>
      </c>
      <c r="L16" s="30">
        <v>0</v>
      </c>
      <c r="M16" s="30">
        <v>0</v>
      </c>
      <c r="N16" s="30">
        <v>14.84</v>
      </c>
      <c r="O16" s="30">
        <v>22.8</v>
      </c>
      <c r="P16" s="30">
        <v>0.72</v>
      </c>
      <c r="Q16" s="30">
        <v>0</v>
      </c>
      <c r="R16" s="30">
        <v>0</v>
      </c>
      <c r="S16" s="30">
        <v>0.1</v>
      </c>
      <c r="T16" s="30">
        <v>3.44</v>
      </c>
      <c r="U16" s="30">
        <v>494.85</v>
      </c>
      <c r="V16" s="30">
        <v>231.05</v>
      </c>
      <c r="W16" s="30">
        <v>148.13</v>
      </c>
      <c r="X16" s="30">
        <v>19.43</v>
      </c>
      <c r="Y16" s="30">
        <v>165.1</v>
      </c>
      <c r="Z16" s="30">
        <v>1.22</v>
      </c>
      <c r="AA16" s="30">
        <v>164</v>
      </c>
      <c r="AB16" s="30">
        <v>74</v>
      </c>
      <c r="AC16" s="30">
        <v>193.5</v>
      </c>
      <c r="AD16" s="30">
        <v>0.39</v>
      </c>
      <c r="AE16" s="30">
        <v>0.06</v>
      </c>
      <c r="AF16" s="30">
        <v>0.32</v>
      </c>
      <c r="AG16" s="30">
        <v>0.24</v>
      </c>
      <c r="AH16" s="30">
        <v>2.27</v>
      </c>
      <c r="AI16" s="30">
        <v>2.68</v>
      </c>
      <c r="AJ16" s="30">
        <v>0</v>
      </c>
      <c r="AK16" s="30">
        <v>627.85</v>
      </c>
      <c r="AL16" s="30">
        <v>562.35</v>
      </c>
      <c r="AM16" s="30">
        <v>957.5</v>
      </c>
      <c r="AN16" s="30">
        <v>660.9</v>
      </c>
      <c r="AO16" s="30">
        <v>291.69</v>
      </c>
      <c r="AP16" s="30">
        <v>473.17</v>
      </c>
      <c r="AQ16" s="30">
        <v>166.19</v>
      </c>
      <c r="AR16" s="30">
        <v>585.17999999999995</v>
      </c>
      <c r="AS16" s="30">
        <v>401.53</v>
      </c>
      <c r="AT16" s="30">
        <v>475.23</v>
      </c>
      <c r="AU16" s="30">
        <v>629.19000000000005</v>
      </c>
      <c r="AV16" s="30">
        <v>209.01</v>
      </c>
      <c r="AW16" s="30">
        <v>289.99</v>
      </c>
      <c r="AX16" s="30">
        <v>1734.11</v>
      </c>
      <c r="AY16" s="30">
        <v>5.6</v>
      </c>
      <c r="AZ16" s="30">
        <v>492.58</v>
      </c>
      <c r="BA16" s="30">
        <v>521.39</v>
      </c>
      <c r="BB16" s="30">
        <v>463.93</v>
      </c>
      <c r="BC16" s="30">
        <v>217.93</v>
      </c>
      <c r="BD16" s="30">
        <v>0.39</v>
      </c>
      <c r="BE16" s="30">
        <v>0.18</v>
      </c>
      <c r="BF16" s="30">
        <v>0.1</v>
      </c>
      <c r="BG16" s="30">
        <v>0.22</v>
      </c>
      <c r="BH16" s="30">
        <v>0.25</v>
      </c>
      <c r="BI16" s="30">
        <v>1.1399999999999999</v>
      </c>
      <c r="BJ16" s="30">
        <v>0</v>
      </c>
      <c r="BK16" s="30">
        <v>3.23</v>
      </c>
      <c r="BL16" s="30">
        <v>0</v>
      </c>
      <c r="BM16" s="30">
        <v>0.99</v>
      </c>
      <c r="BN16" s="30">
        <v>0</v>
      </c>
      <c r="BO16" s="30">
        <v>0</v>
      </c>
      <c r="BP16" s="30">
        <v>0</v>
      </c>
      <c r="BQ16" s="30">
        <v>0.22</v>
      </c>
      <c r="BR16" s="30">
        <v>0.34</v>
      </c>
      <c r="BS16" s="30">
        <v>2.63</v>
      </c>
      <c r="BT16" s="30">
        <v>0</v>
      </c>
      <c r="BU16" s="30">
        <v>0</v>
      </c>
      <c r="BV16" s="30">
        <v>0.28000000000000003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454.27</v>
      </c>
      <c r="CC16" s="29">
        <f>SUM($CC$10:$CC$15)</f>
        <v>62.76</v>
      </c>
      <c r="CD16" s="27">
        <f>$I$16/$I$51*100</f>
        <v>15.32690654913865</v>
      </c>
      <c r="CE16" s="27">
        <v>176.33</v>
      </c>
      <c r="CG16" s="27">
        <v>61.39</v>
      </c>
      <c r="CH16" s="27">
        <v>31.85</v>
      </c>
      <c r="CI16" s="27">
        <v>46.62</v>
      </c>
      <c r="CJ16" s="27">
        <v>2917.47</v>
      </c>
      <c r="CK16" s="27">
        <v>1408.49</v>
      </c>
      <c r="CL16" s="27">
        <v>2162.98</v>
      </c>
      <c r="CM16" s="27">
        <v>54.36</v>
      </c>
      <c r="CN16" s="27">
        <v>30.59</v>
      </c>
      <c r="CO16" s="27">
        <v>42.47</v>
      </c>
      <c r="CP16" s="27">
        <v>10</v>
      </c>
      <c r="CQ16" s="27">
        <v>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"45/1"</f>
        <v>45/1</v>
      </c>
      <c r="B18" s="24" t="s">
        <v>99</v>
      </c>
      <c r="C18" s="25" t="str">
        <f>"60"</f>
        <v>60</v>
      </c>
      <c r="D18" s="25">
        <v>1.05</v>
      </c>
      <c r="E18" s="25">
        <v>0</v>
      </c>
      <c r="F18" s="25">
        <v>2.25</v>
      </c>
      <c r="G18" s="25">
        <v>2.25</v>
      </c>
      <c r="H18" s="25">
        <v>6.01</v>
      </c>
      <c r="I18" s="25">
        <v>45.320189999999997</v>
      </c>
      <c r="J18" s="26">
        <v>0.38</v>
      </c>
      <c r="K18" s="26">
        <v>1.95</v>
      </c>
      <c r="L18" s="26">
        <v>0</v>
      </c>
      <c r="M18" s="26">
        <v>0</v>
      </c>
      <c r="N18" s="26">
        <v>3.68</v>
      </c>
      <c r="O18" s="26">
        <v>0.53</v>
      </c>
      <c r="P18" s="26">
        <v>1.81</v>
      </c>
      <c r="Q18" s="26">
        <v>0</v>
      </c>
      <c r="R18" s="26">
        <v>0</v>
      </c>
      <c r="S18" s="26">
        <v>0.36</v>
      </c>
      <c r="T18" s="26">
        <v>1.21</v>
      </c>
      <c r="U18" s="26">
        <v>204.81</v>
      </c>
      <c r="V18" s="26">
        <v>79.75</v>
      </c>
      <c r="W18" s="26">
        <v>14.13</v>
      </c>
      <c r="X18" s="26">
        <v>6.71</v>
      </c>
      <c r="Y18" s="26">
        <v>18.690000000000001</v>
      </c>
      <c r="Z18" s="26">
        <v>0.32</v>
      </c>
      <c r="AA18" s="26">
        <v>0</v>
      </c>
      <c r="AB18" s="26">
        <v>45</v>
      </c>
      <c r="AC18" s="26">
        <v>7.5</v>
      </c>
      <c r="AD18" s="26">
        <v>1.41</v>
      </c>
      <c r="AE18" s="26">
        <v>0.02</v>
      </c>
      <c r="AF18" s="26">
        <v>0.01</v>
      </c>
      <c r="AG18" s="26">
        <v>0.21</v>
      </c>
      <c r="AH18" s="26">
        <v>0.45</v>
      </c>
      <c r="AI18" s="26">
        <v>11.6</v>
      </c>
      <c r="AJ18" s="26">
        <v>0</v>
      </c>
      <c r="AK18" s="26">
        <v>20.88</v>
      </c>
      <c r="AL18" s="26">
        <v>18.28</v>
      </c>
      <c r="AM18" s="26">
        <v>30.02</v>
      </c>
      <c r="AN18" s="26">
        <v>30.02</v>
      </c>
      <c r="AO18" s="26">
        <v>3.92</v>
      </c>
      <c r="AP18" s="26">
        <v>19.579999999999998</v>
      </c>
      <c r="AQ18" s="26">
        <v>4.7</v>
      </c>
      <c r="AR18" s="26">
        <v>16.97</v>
      </c>
      <c r="AS18" s="26">
        <v>18.27</v>
      </c>
      <c r="AT18" s="26">
        <v>44.78</v>
      </c>
      <c r="AU18" s="26">
        <v>61.34</v>
      </c>
      <c r="AV18" s="26">
        <v>8.3800000000000008</v>
      </c>
      <c r="AW18" s="26">
        <v>20.89</v>
      </c>
      <c r="AX18" s="26">
        <v>45.7</v>
      </c>
      <c r="AY18" s="26">
        <v>0</v>
      </c>
      <c r="AZ18" s="26">
        <v>19.97</v>
      </c>
      <c r="BA18" s="26">
        <v>21.28</v>
      </c>
      <c r="BB18" s="26">
        <v>13.05</v>
      </c>
      <c r="BC18" s="26">
        <v>3.79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0.14000000000000001</v>
      </c>
      <c r="BL18" s="26">
        <v>0</v>
      </c>
      <c r="BM18" s="26">
        <v>0.09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0.52</v>
      </c>
      <c r="BT18" s="26">
        <v>0</v>
      </c>
      <c r="BU18" s="26">
        <v>0</v>
      </c>
      <c r="BV18" s="26">
        <v>1.3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52.13</v>
      </c>
      <c r="CC18" s="25">
        <v>15</v>
      </c>
      <c r="CE18" s="23">
        <v>7.5</v>
      </c>
      <c r="CG18" s="23">
        <v>0.51</v>
      </c>
      <c r="CH18" s="23">
        <v>0.51</v>
      </c>
      <c r="CI18" s="23">
        <v>0.51</v>
      </c>
      <c r="CJ18" s="23">
        <v>144.5</v>
      </c>
      <c r="CK18" s="23">
        <v>34</v>
      </c>
      <c r="CL18" s="23">
        <v>89.25</v>
      </c>
      <c r="CM18" s="23">
        <v>2.91</v>
      </c>
      <c r="CN18" s="23">
        <v>1.48</v>
      </c>
      <c r="CO18" s="23">
        <v>2.19</v>
      </c>
      <c r="CP18" s="23">
        <v>1</v>
      </c>
      <c r="CQ18" s="23">
        <v>0</v>
      </c>
      <c r="CR18" s="23">
        <v>9.09</v>
      </c>
    </row>
    <row r="19" spans="1:96" s="23" customFormat="1">
      <c r="A19" s="23" t="str">
        <f>"16/2"</f>
        <v>16/2</v>
      </c>
      <c r="B19" s="24" t="s">
        <v>100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11.9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7.21</v>
      </c>
    </row>
    <row r="20" spans="1:96" s="23" customFormat="1">
      <c r="A20" s="23" t="str">
        <f>"3/3"</f>
        <v>3/3</v>
      </c>
      <c r="B20" s="24" t="s">
        <v>101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31.97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19.38</v>
      </c>
    </row>
    <row r="21" spans="1:96" s="23" customFormat="1" ht="24">
      <c r="A21" s="23" t="str">
        <f>"16/8"</f>
        <v>16/8</v>
      </c>
      <c r="B21" s="24" t="s">
        <v>102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55.89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0.45</v>
      </c>
      <c r="CR21" s="23">
        <v>34.1</v>
      </c>
    </row>
    <row r="22" spans="1:96" s="23" customFormat="1">
      <c r="A22" s="23" t="str">
        <f>"2"</f>
        <v>2</v>
      </c>
      <c r="B22" s="24" t="s">
        <v>95</v>
      </c>
      <c r="C22" s="25" t="str">
        <f>"22,8"</f>
        <v>22,8</v>
      </c>
      <c r="D22" s="25">
        <v>1.51</v>
      </c>
      <c r="E22" s="25">
        <v>0</v>
      </c>
      <c r="F22" s="25">
        <v>0.15</v>
      </c>
      <c r="G22" s="25">
        <v>0.15</v>
      </c>
      <c r="H22" s="25">
        <v>10.69</v>
      </c>
      <c r="I22" s="25">
        <v>51.049427999999992</v>
      </c>
      <c r="J22" s="26">
        <v>0</v>
      </c>
      <c r="K22" s="26">
        <v>0</v>
      </c>
      <c r="L22" s="26">
        <v>0</v>
      </c>
      <c r="M22" s="26">
        <v>0</v>
      </c>
      <c r="N22" s="26">
        <v>0.25</v>
      </c>
      <c r="O22" s="26">
        <v>10.4</v>
      </c>
      <c r="P22" s="26">
        <v>0.05</v>
      </c>
      <c r="Q22" s="26">
        <v>0</v>
      </c>
      <c r="R22" s="26">
        <v>0</v>
      </c>
      <c r="S22" s="26">
        <v>0</v>
      </c>
      <c r="T22" s="26">
        <v>0.41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72.8</v>
      </c>
      <c r="AL22" s="26">
        <v>75.77</v>
      </c>
      <c r="AM22" s="26">
        <v>116.04</v>
      </c>
      <c r="AN22" s="26">
        <v>38.479999999999997</v>
      </c>
      <c r="AO22" s="26">
        <v>22.81</v>
      </c>
      <c r="AP22" s="26">
        <v>45.62</v>
      </c>
      <c r="AQ22" s="26">
        <v>17.260000000000002</v>
      </c>
      <c r="AR22" s="26">
        <v>82.52</v>
      </c>
      <c r="AS22" s="26">
        <v>51.18</v>
      </c>
      <c r="AT22" s="26">
        <v>71.41</v>
      </c>
      <c r="AU22" s="26">
        <v>58.91</v>
      </c>
      <c r="AV22" s="26">
        <v>30.94</v>
      </c>
      <c r="AW22" s="26">
        <v>54.75</v>
      </c>
      <c r="AX22" s="26">
        <v>457.81</v>
      </c>
      <c r="AY22" s="26">
        <v>0</v>
      </c>
      <c r="AZ22" s="26">
        <v>149.16999999999999</v>
      </c>
      <c r="BA22" s="26">
        <v>64.86</v>
      </c>
      <c r="BB22" s="26">
        <v>43.04</v>
      </c>
      <c r="BC22" s="26">
        <v>34.119999999999997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8.91</v>
      </c>
      <c r="CC22" s="25">
        <v>1.64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1.37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"648"</f>
        <v>648</v>
      </c>
      <c r="B24" s="20" t="s">
        <v>104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4.5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2.73</v>
      </c>
    </row>
    <row r="25" spans="1:96" s="27" customFormat="1" ht="11.4">
      <c r="B25" s="28" t="s">
        <v>105</v>
      </c>
      <c r="C25" s="29"/>
      <c r="D25" s="29">
        <v>25.25</v>
      </c>
      <c r="E25" s="29">
        <v>12.47</v>
      </c>
      <c r="F25" s="29">
        <v>22.31</v>
      </c>
      <c r="G25" s="29">
        <v>11.06</v>
      </c>
      <c r="H25" s="29">
        <v>79.56</v>
      </c>
      <c r="I25" s="29">
        <v>609.71</v>
      </c>
      <c r="J25" s="30">
        <v>8.64</v>
      </c>
      <c r="K25" s="30">
        <v>7.56</v>
      </c>
      <c r="L25" s="30">
        <v>0</v>
      </c>
      <c r="M25" s="30">
        <v>0</v>
      </c>
      <c r="N25" s="30">
        <v>13.66</v>
      </c>
      <c r="O25" s="30">
        <v>57.69</v>
      </c>
      <c r="P25" s="30">
        <v>8.1999999999999993</v>
      </c>
      <c r="Q25" s="30">
        <v>0</v>
      </c>
      <c r="R25" s="30">
        <v>0</v>
      </c>
      <c r="S25" s="30">
        <v>1.01</v>
      </c>
      <c r="T25" s="30">
        <v>7.87</v>
      </c>
      <c r="U25" s="30">
        <v>1076.8599999999999</v>
      </c>
      <c r="V25" s="30">
        <v>1383.79</v>
      </c>
      <c r="W25" s="30">
        <v>91.61</v>
      </c>
      <c r="X25" s="30">
        <v>88.59</v>
      </c>
      <c r="Y25" s="30">
        <v>320.42</v>
      </c>
      <c r="Z25" s="30">
        <v>5.81</v>
      </c>
      <c r="AA25" s="30">
        <v>18.75</v>
      </c>
      <c r="AB25" s="30">
        <v>90.55</v>
      </c>
      <c r="AC25" s="30">
        <v>34.57</v>
      </c>
      <c r="AD25" s="30">
        <v>6.12</v>
      </c>
      <c r="AE25" s="30">
        <v>0.41</v>
      </c>
      <c r="AF25" s="30">
        <v>0.28999999999999998</v>
      </c>
      <c r="AG25" s="30">
        <v>5.54</v>
      </c>
      <c r="AH25" s="30">
        <v>11.31</v>
      </c>
      <c r="AI25" s="30">
        <v>21.64</v>
      </c>
      <c r="AJ25" s="30">
        <v>0</v>
      </c>
      <c r="AK25" s="30">
        <v>1102.06</v>
      </c>
      <c r="AL25" s="30">
        <v>966.06</v>
      </c>
      <c r="AM25" s="30">
        <v>1653.48</v>
      </c>
      <c r="AN25" s="30">
        <v>1547.48</v>
      </c>
      <c r="AO25" s="30">
        <v>409.09</v>
      </c>
      <c r="AP25" s="30">
        <v>876.67</v>
      </c>
      <c r="AQ25" s="30">
        <v>269.19</v>
      </c>
      <c r="AR25" s="30">
        <v>995.38</v>
      </c>
      <c r="AS25" s="30">
        <v>1105.1199999999999</v>
      </c>
      <c r="AT25" s="30">
        <v>1427.33</v>
      </c>
      <c r="AU25" s="30">
        <v>1862.11</v>
      </c>
      <c r="AV25" s="30">
        <v>637.64</v>
      </c>
      <c r="AW25" s="30">
        <v>996.38</v>
      </c>
      <c r="AX25" s="30">
        <v>3968.45</v>
      </c>
      <c r="AY25" s="30">
        <v>185.96</v>
      </c>
      <c r="AZ25" s="30">
        <v>968.42</v>
      </c>
      <c r="BA25" s="30">
        <v>867.48</v>
      </c>
      <c r="BB25" s="30">
        <v>737.51</v>
      </c>
      <c r="BC25" s="30">
        <v>319.27999999999997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1.6</v>
      </c>
      <c r="BL25" s="30">
        <v>0</v>
      </c>
      <c r="BM25" s="30">
        <v>0.73</v>
      </c>
      <c r="BN25" s="30">
        <v>0.03</v>
      </c>
      <c r="BO25" s="30">
        <v>7.0000000000000007E-2</v>
      </c>
      <c r="BP25" s="30">
        <v>0</v>
      </c>
      <c r="BQ25" s="30">
        <v>0.05</v>
      </c>
      <c r="BR25" s="30">
        <v>0.1</v>
      </c>
      <c r="BS25" s="30">
        <v>3.28</v>
      </c>
      <c r="BT25" s="30">
        <v>0</v>
      </c>
      <c r="BU25" s="30">
        <v>0</v>
      </c>
      <c r="BV25" s="30">
        <v>6.13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645.85</v>
      </c>
      <c r="CC25" s="29">
        <f>SUM($CC$17:$CC$24)</f>
        <v>122.38</v>
      </c>
      <c r="CD25" s="27">
        <f>$I$25/$I$51*100</f>
        <v>25.813403105008913</v>
      </c>
      <c r="CE25" s="27">
        <v>33.840000000000003</v>
      </c>
      <c r="CG25" s="27">
        <v>136.24</v>
      </c>
      <c r="CH25" s="27">
        <v>76.33</v>
      </c>
      <c r="CI25" s="27">
        <v>106.29</v>
      </c>
      <c r="CJ25" s="27">
        <v>4674.5</v>
      </c>
      <c r="CK25" s="27">
        <v>2171.96</v>
      </c>
      <c r="CL25" s="27">
        <v>3423.23</v>
      </c>
      <c r="CM25" s="27">
        <v>108.92</v>
      </c>
      <c r="CN25" s="27">
        <v>58.35</v>
      </c>
      <c r="CO25" s="27">
        <v>83.64</v>
      </c>
      <c r="CP25" s="27">
        <v>6</v>
      </c>
      <c r="CQ25" s="27">
        <v>2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"180"</f>
        <v>180</v>
      </c>
      <c r="D27" s="25">
        <v>0.9</v>
      </c>
      <c r="E27" s="25">
        <v>0</v>
      </c>
      <c r="F27" s="25">
        <v>0.18</v>
      </c>
      <c r="G27" s="25">
        <v>0</v>
      </c>
      <c r="H27" s="25">
        <v>18.54</v>
      </c>
      <c r="I27" s="25">
        <v>77.831999999999994</v>
      </c>
      <c r="J27" s="26">
        <v>0</v>
      </c>
      <c r="K27" s="26">
        <v>0</v>
      </c>
      <c r="L27" s="26">
        <v>0</v>
      </c>
      <c r="M27" s="26">
        <v>0</v>
      </c>
      <c r="N27" s="26">
        <v>17.82</v>
      </c>
      <c r="O27" s="26">
        <v>0.36</v>
      </c>
      <c r="P27" s="26">
        <v>0.36</v>
      </c>
      <c r="Q27" s="26">
        <v>0</v>
      </c>
      <c r="R27" s="26">
        <v>0</v>
      </c>
      <c r="S27" s="26">
        <v>0.9</v>
      </c>
      <c r="T27" s="26">
        <v>0.54</v>
      </c>
      <c r="U27" s="26">
        <v>10.8</v>
      </c>
      <c r="V27" s="26">
        <v>216</v>
      </c>
      <c r="W27" s="26">
        <v>12.6</v>
      </c>
      <c r="X27" s="26">
        <v>7.2</v>
      </c>
      <c r="Y27" s="26">
        <v>12.6</v>
      </c>
      <c r="Z27" s="26">
        <v>2.52</v>
      </c>
      <c r="AA27" s="26">
        <v>0</v>
      </c>
      <c r="AB27" s="26">
        <v>0</v>
      </c>
      <c r="AC27" s="26">
        <v>0</v>
      </c>
      <c r="AD27" s="26">
        <v>0.18</v>
      </c>
      <c r="AE27" s="26">
        <v>0.02</v>
      </c>
      <c r="AF27" s="26">
        <v>0.02</v>
      </c>
      <c r="AG27" s="26">
        <v>0.18</v>
      </c>
      <c r="AH27" s="26">
        <v>0.36</v>
      </c>
      <c r="AI27" s="26">
        <v>3.6</v>
      </c>
      <c r="AJ27" s="26">
        <v>0.36</v>
      </c>
      <c r="AK27" s="26">
        <v>14.4</v>
      </c>
      <c r="AL27" s="26">
        <v>18</v>
      </c>
      <c r="AM27" s="26">
        <v>25.2</v>
      </c>
      <c r="AN27" s="26">
        <v>25.2</v>
      </c>
      <c r="AO27" s="26">
        <v>3.6</v>
      </c>
      <c r="AP27" s="26">
        <v>14.4</v>
      </c>
      <c r="AQ27" s="26">
        <v>3.6</v>
      </c>
      <c r="AR27" s="26">
        <v>12.6</v>
      </c>
      <c r="AS27" s="26">
        <v>23.4</v>
      </c>
      <c r="AT27" s="26">
        <v>14.4</v>
      </c>
      <c r="AU27" s="26">
        <v>104.4</v>
      </c>
      <c r="AV27" s="26">
        <v>9</v>
      </c>
      <c r="AW27" s="26">
        <v>19.8</v>
      </c>
      <c r="AX27" s="26">
        <v>57.6</v>
      </c>
      <c r="AY27" s="26">
        <v>0</v>
      </c>
      <c r="AZ27" s="26">
        <v>18</v>
      </c>
      <c r="BA27" s="26">
        <v>21.6</v>
      </c>
      <c r="BB27" s="26">
        <v>9</v>
      </c>
      <c r="BC27" s="26">
        <v>7.2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158.58000000000001</v>
      </c>
      <c r="CC27" s="25">
        <v>8.86</v>
      </c>
      <c r="CE27" s="23">
        <v>0</v>
      </c>
      <c r="CG27" s="23">
        <v>2.7</v>
      </c>
      <c r="CH27" s="23">
        <v>2.7</v>
      </c>
      <c r="CI27" s="23">
        <v>2.7</v>
      </c>
      <c r="CJ27" s="23">
        <v>270</v>
      </c>
      <c r="CK27" s="23">
        <v>122.85</v>
      </c>
      <c r="CL27" s="23">
        <v>196.43</v>
      </c>
      <c r="CM27" s="23">
        <v>0.41</v>
      </c>
      <c r="CN27" s="23">
        <v>0.41</v>
      </c>
      <c r="CO27" s="23">
        <v>0.41</v>
      </c>
      <c r="CP27" s="23">
        <v>0</v>
      </c>
      <c r="CQ27" s="23">
        <v>0</v>
      </c>
      <c r="CR27" s="23">
        <v>7.38</v>
      </c>
    </row>
    <row r="28" spans="1:96" s="19" customFormat="1" ht="24">
      <c r="A28" s="19" t="str">
        <f>"16/1"</f>
        <v>16/1</v>
      </c>
      <c r="B28" s="20" t="s">
        <v>108</v>
      </c>
      <c r="C28" s="21" t="str">
        <f>"10"</f>
        <v>10</v>
      </c>
      <c r="D28" s="21">
        <v>7.0000000000000007E-2</v>
      </c>
      <c r="E28" s="21">
        <v>7.0000000000000007E-2</v>
      </c>
      <c r="F28" s="21">
        <v>0.01</v>
      </c>
      <c r="G28" s="21">
        <v>0</v>
      </c>
      <c r="H28" s="21">
        <v>8.08</v>
      </c>
      <c r="I28" s="21">
        <v>31.318100000000001</v>
      </c>
      <c r="J28" s="22">
        <v>0</v>
      </c>
      <c r="K28" s="22">
        <v>0</v>
      </c>
      <c r="L28" s="22">
        <v>0</v>
      </c>
      <c r="M28" s="22">
        <v>0</v>
      </c>
      <c r="N28" s="22">
        <v>7.48</v>
      </c>
      <c r="O28" s="22">
        <v>0.5</v>
      </c>
      <c r="P28" s="22">
        <v>0.1</v>
      </c>
      <c r="Q28" s="22">
        <v>0</v>
      </c>
      <c r="R28" s="22">
        <v>0</v>
      </c>
      <c r="S28" s="22">
        <v>0.1</v>
      </c>
      <c r="T28" s="22">
        <v>0.03</v>
      </c>
      <c r="U28" s="22">
        <v>1.76</v>
      </c>
      <c r="V28" s="22">
        <v>2.85</v>
      </c>
      <c r="W28" s="22">
        <v>1.63</v>
      </c>
      <c r="X28" s="22">
        <v>0.4</v>
      </c>
      <c r="Y28" s="22">
        <v>0.8</v>
      </c>
      <c r="Z28" s="22">
        <v>0.11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0.02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1.7</v>
      </c>
      <c r="CC28" s="21">
        <v>6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5</v>
      </c>
    </row>
    <row r="29" spans="1:96" s="27" customFormat="1" ht="11.4">
      <c r="B29" s="28" t="s">
        <v>109</v>
      </c>
      <c r="C29" s="29"/>
      <c r="D29" s="29">
        <v>0.97</v>
      </c>
      <c r="E29" s="29">
        <v>7.0000000000000007E-2</v>
      </c>
      <c r="F29" s="29">
        <v>0.19</v>
      </c>
      <c r="G29" s="29">
        <v>0</v>
      </c>
      <c r="H29" s="29">
        <v>26.62</v>
      </c>
      <c r="I29" s="29">
        <v>109.15</v>
      </c>
      <c r="J29" s="30">
        <v>0</v>
      </c>
      <c r="K29" s="30">
        <v>0</v>
      </c>
      <c r="L29" s="30">
        <v>0</v>
      </c>
      <c r="M29" s="30">
        <v>0</v>
      </c>
      <c r="N29" s="30">
        <v>25.3</v>
      </c>
      <c r="O29" s="30">
        <v>0.86</v>
      </c>
      <c r="P29" s="30">
        <v>0.46</v>
      </c>
      <c r="Q29" s="30">
        <v>0</v>
      </c>
      <c r="R29" s="30">
        <v>0</v>
      </c>
      <c r="S29" s="30">
        <v>1</v>
      </c>
      <c r="T29" s="30">
        <v>0.56999999999999995</v>
      </c>
      <c r="U29" s="30">
        <v>12.56</v>
      </c>
      <c r="V29" s="30">
        <v>218.85</v>
      </c>
      <c r="W29" s="30">
        <v>14.23</v>
      </c>
      <c r="X29" s="30">
        <v>7.6</v>
      </c>
      <c r="Y29" s="30">
        <v>13.4</v>
      </c>
      <c r="Z29" s="30">
        <v>2.63</v>
      </c>
      <c r="AA29" s="30">
        <v>0</v>
      </c>
      <c r="AB29" s="30">
        <v>0</v>
      </c>
      <c r="AC29" s="30">
        <v>0</v>
      </c>
      <c r="AD29" s="30">
        <v>0.18</v>
      </c>
      <c r="AE29" s="30">
        <v>0.02</v>
      </c>
      <c r="AF29" s="30">
        <v>0.02</v>
      </c>
      <c r="AG29" s="30">
        <v>0.18</v>
      </c>
      <c r="AH29" s="30">
        <v>0.38</v>
      </c>
      <c r="AI29" s="30">
        <v>3.6</v>
      </c>
      <c r="AJ29" s="30">
        <v>0.36</v>
      </c>
      <c r="AK29" s="30">
        <v>14.4</v>
      </c>
      <c r="AL29" s="30">
        <v>18</v>
      </c>
      <c r="AM29" s="30">
        <v>25.2</v>
      </c>
      <c r="AN29" s="30">
        <v>25.2</v>
      </c>
      <c r="AO29" s="30">
        <v>3.6</v>
      </c>
      <c r="AP29" s="30">
        <v>14.4</v>
      </c>
      <c r="AQ29" s="30">
        <v>3.6</v>
      </c>
      <c r="AR29" s="30">
        <v>12.6</v>
      </c>
      <c r="AS29" s="30">
        <v>23.4</v>
      </c>
      <c r="AT29" s="30">
        <v>14.4</v>
      </c>
      <c r="AU29" s="30">
        <v>104.4</v>
      </c>
      <c r="AV29" s="30">
        <v>9</v>
      </c>
      <c r="AW29" s="30">
        <v>19.8</v>
      </c>
      <c r="AX29" s="30">
        <v>57.6</v>
      </c>
      <c r="AY29" s="30">
        <v>0</v>
      </c>
      <c r="AZ29" s="30">
        <v>18</v>
      </c>
      <c r="BA29" s="30">
        <v>21.6</v>
      </c>
      <c r="BB29" s="30">
        <v>9</v>
      </c>
      <c r="BC29" s="30">
        <v>7.2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160.28</v>
      </c>
      <c r="CC29" s="29">
        <f>SUM($CC$26:$CC$28)</f>
        <v>14.86</v>
      </c>
      <c r="CD29" s="27">
        <f>$I$29/$I$51*100</f>
        <v>4.6211033916316335</v>
      </c>
      <c r="CE29" s="27">
        <v>0</v>
      </c>
      <c r="CG29" s="27">
        <v>2.7</v>
      </c>
      <c r="CH29" s="27">
        <v>2.7</v>
      </c>
      <c r="CI29" s="27">
        <v>2.7</v>
      </c>
      <c r="CJ29" s="27">
        <v>270</v>
      </c>
      <c r="CK29" s="27">
        <v>122.85</v>
      </c>
      <c r="CL29" s="27">
        <v>196.43</v>
      </c>
      <c r="CM29" s="27">
        <v>0.41</v>
      </c>
      <c r="CN29" s="27">
        <v>0.41</v>
      </c>
      <c r="CO29" s="27">
        <v>0.41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92</v>
      </c>
      <c r="C32" s="25" t="str">
        <f>"250"</f>
        <v>250</v>
      </c>
      <c r="D32" s="25">
        <v>3.74</v>
      </c>
      <c r="E32" s="25">
        <v>3.68</v>
      </c>
      <c r="F32" s="25">
        <v>7.55</v>
      </c>
      <c r="G32" s="25">
        <v>0</v>
      </c>
      <c r="H32" s="25">
        <v>10.7</v>
      </c>
      <c r="I32" s="25">
        <v>122.65951750000001</v>
      </c>
      <c r="J32" s="26">
        <v>5.44</v>
      </c>
      <c r="K32" s="26">
        <v>0.14000000000000001</v>
      </c>
      <c r="L32" s="26">
        <v>0</v>
      </c>
      <c r="M32" s="26">
        <v>0</v>
      </c>
      <c r="N32" s="26">
        <v>9.99</v>
      </c>
      <c r="O32" s="26">
        <v>0</v>
      </c>
      <c r="P32" s="26">
        <v>0.71</v>
      </c>
      <c r="Q32" s="26">
        <v>0</v>
      </c>
      <c r="R32" s="26">
        <v>0</v>
      </c>
      <c r="S32" s="26">
        <v>0.13</v>
      </c>
      <c r="T32" s="26">
        <v>2.46</v>
      </c>
      <c r="U32" s="26">
        <v>549.61</v>
      </c>
      <c r="V32" s="26">
        <v>214.84</v>
      </c>
      <c r="W32" s="26">
        <v>154.44</v>
      </c>
      <c r="X32" s="26">
        <v>18.29</v>
      </c>
      <c r="Y32" s="26">
        <v>106.63</v>
      </c>
      <c r="Z32" s="26">
        <v>0.23</v>
      </c>
      <c r="AA32" s="26">
        <v>30</v>
      </c>
      <c r="AB32" s="26">
        <v>25</v>
      </c>
      <c r="AC32" s="26">
        <v>55.63</v>
      </c>
      <c r="AD32" s="26">
        <v>0.06</v>
      </c>
      <c r="AE32" s="26">
        <v>0.04</v>
      </c>
      <c r="AF32" s="26">
        <v>0.17</v>
      </c>
      <c r="AG32" s="26">
        <v>0.19</v>
      </c>
      <c r="AH32" s="26">
        <v>1.01</v>
      </c>
      <c r="AI32" s="26">
        <v>3.35</v>
      </c>
      <c r="AJ32" s="26">
        <v>0</v>
      </c>
      <c r="AK32" s="26">
        <v>194</v>
      </c>
      <c r="AL32" s="26">
        <v>191.6</v>
      </c>
      <c r="AM32" s="26">
        <v>328.78</v>
      </c>
      <c r="AN32" s="26">
        <v>263.51</v>
      </c>
      <c r="AO32" s="26">
        <v>87.95</v>
      </c>
      <c r="AP32" s="26">
        <v>155.52000000000001</v>
      </c>
      <c r="AQ32" s="26">
        <v>53.05</v>
      </c>
      <c r="AR32" s="26">
        <v>174.03</v>
      </c>
      <c r="AS32" s="26">
        <v>2.13</v>
      </c>
      <c r="AT32" s="26">
        <v>1.54</v>
      </c>
      <c r="AU32" s="26">
        <v>3.37</v>
      </c>
      <c r="AV32" s="26">
        <v>2.06</v>
      </c>
      <c r="AW32" s="26">
        <v>1.42</v>
      </c>
      <c r="AX32" s="26">
        <v>8.41</v>
      </c>
      <c r="AY32" s="26">
        <v>0</v>
      </c>
      <c r="AZ32" s="26">
        <v>2.83</v>
      </c>
      <c r="BA32" s="26">
        <v>3.18</v>
      </c>
      <c r="BB32" s="26">
        <v>218.67</v>
      </c>
      <c r="BC32" s="26">
        <v>31.14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1.22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</v>
      </c>
      <c r="BT32" s="26">
        <v>0</v>
      </c>
      <c r="BU32" s="26">
        <v>0</v>
      </c>
      <c r="BV32" s="26">
        <v>0.06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253.17</v>
      </c>
      <c r="CC32" s="25">
        <v>30.68</v>
      </c>
      <c r="CE32" s="23">
        <v>34.17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5</v>
      </c>
      <c r="CQ32" s="23">
        <v>1.25</v>
      </c>
      <c r="CR32" s="23">
        <v>18.600000000000001</v>
      </c>
    </row>
    <row r="33" spans="1:96" s="23" customFormat="1">
      <c r="A33" s="23" t="str">
        <f>"1/6"</f>
        <v>1/6</v>
      </c>
      <c r="B33" s="24" t="s">
        <v>93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16.5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10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16.96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10.28</v>
      </c>
    </row>
    <row r="35" spans="1:96" s="23" customFormat="1">
      <c r="A35" s="23" t="str">
        <f>"2"</f>
        <v>2</v>
      </c>
      <c r="B35" s="24" t="s">
        <v>95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3.6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3</v>
      </c>
    </row>
    <row r="36" spans="1:96" s="19" customFormat="1">
      <c r="A36" s="19" t="str">
        <f>"27/10"</f>
        <v>27/10</v>
      </c>
      <c r="B36" s="20" t="s">
        <v>96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1.1499999999999999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</v>
      </c>
    </row>
    <row r="37" spans="1:96" s="27" customFormat="1" ht="11.4">
      <c r="B37" s="28" t="s">
        <v>111</v>
      </c>
      <c r="C37" s="29"/>
      <c r="D37" s="29">
        <v>12.3</v>
      </c>
      <c r="E37" s="29">
        <v>8.84</v>
      </c>
      <c r="F37" s="29">
        <v>19.75</v>
      </c>
      <c r="G37" s="29">
        <v>0.35</v>
      </c>
      <c r="H37" s="29">
        <v>40.5</v>
      </c>
      <c r="I37" s="29">
        <v>386.55</v>
      </c>
      <c r="J37" s="30">
        <v>11.35</v>
      </c>
      <c r="K37" s="30">
        <v>0.36</v>
      </c>
      <c r="L37" s="30">
        <v>0</v>
      </c>
      <c r="M37" s="30">
        <v>0</v>
      </c>
      <c r="N37" s="30">
        <v>16.84</v>
      </c>
      <c r="O37" s="30">
        <v>22.8</v>
      </c>
      <c r="P37" s="30">
        <v>0.86</v>
      </c>
      <c r="Q37" s="30">
        <v>0</v>
      </c>
      <c r="R37" s="30">
        <v>0</v>
      </c>
      <c r="S37" s="30">
        <v>0.13</v>
      </c>
      <c r="T37" s="30">
        <v>3.93</v>
      </c>
      <c r="U37" s="30">
        <v>604.77</v>
      </c>
      <c r="V37" s="30">
        <v>274.02</v>
      </c>
      <c r="W37" s="30">
        <v>179.01</v>
      </c>
      <c r="X37" s="30">
        <v>23.09</v>
      </c>
      <c r="Y37" s="30">
        <v>186.43</v>
      </c>
      <c r="Z37" s="30">
        <v>1.27</v>
      </c>
      <c r="AA37" s="30">
        <v>170</v>
      </c>
      <c r="AB37" s="30">
        <v>79</v>
      </c>
      <c r="AC37" s="30">
        <v>204.63</v>
      </c>
      <c r="AD37" s="30">
        <v>0.4</v>
      </c>
      <c r="AE37" s="30">
        <v>7.0000000000000007E-2</v>
      </c>
      <c r="AF37" s="30">
        <v>0.35</v>
      </c>
      <c r="AG37" s="30">
        <v>0.28000000000000003</v>
      </c>
      <c r="AH37" s="30">
        <v>2.4700000000000002</v>
      </c>
      <c r="AI37" s="30">
        <v>3.35</v>
      </c>
      <c r="AJ37" s="30">
        <v>0</v>
      </c>
      <c r="AK37" s="30">
        <v>666.65</v>
      </c>
      <c r="AL37" s="30">
        <v>600.66999999999996</v>
      </c>
      <c r="AM37" s="30">
        <v>1023.26</v>
      </c>
      <c r="AN37" s="30">
        <v>713.6</v>
      </c>
      <c r="AO37" s="30">
        <v>309.27999999999997</v>
      </c>
      <c r="AP37" s="30">
        <v>504.27</v>
      </c>
      <c r="AQ37" s="30">
        <v>176.8</v>
      </c>
      <c r="AR37" s="30">
        <v>619.99</v>
      </c>
      <c r="AS37" s="30">
        <v>401.96</v>
      </c>
      <c r="AT37" s="30">
        <v>475.54</v>
      </c>
      <c r="AU37" s="30">
        <v>629.86</v>
      </c>
      <c r="AV37" s="30">
        <v>209.42</v>
      </c>
      <c r="AW37" s="30">
        <v>290.27999999999997</v>
      </c>
      <c r="AX37" s="30">
        <v>1735.79</v>
      </c>
      <c r="AY37" s="30">
        <v>5.6</v>
      </c>
      <c r="AZ37" s="30">
        <v>493.15</v>
      </c>
      <c r="BA37" s="30">
        <v>522.03</v>
      </c>
      <c r="BB37" s="30">
        <v>507.67</v>
      </c>
      <c r="BC37" s="30">
        <v>224.16</v>
      </c>
      <c r="BD37" s="30">
        <v>0.42</v>
      </c>
      <c r="BE37" s="30">
        <v>0.19</v>
      </c>
      <c r="BF37" s="30">
        <v>0.1</v>
      </c>
      <c r="BG37" s="30">
        <v>0.23</v>
      </c>
      <c r="BH37" s="30">
        <v>0.27</v>
      </c>
      <c r="BI37" s="30">
        <v>1.23</v>
      </c>
      <c r="BJ37" s="30">
        <v>0</v>
      </c>
      <c r="BK37" s="30">
        <v>3.47</v>
      </c>
      <c r="BL37" s="30">
        <v>0</v>
      </c>
      <c r="BM37" s="30">
        <v>1.06</v>
      </c>
      <c r="BN37" s="30">
        <v>0</v>
      </c>
      <c r="BO37" s="30">
        <v>0</v>
      </c>
      <c r="BP37" s="30">
        <v>0</v>
      </c>
      <c r="BQ37" s="30">
        <v>0.24</v>
      </c>
      <c r="BR37" s="30">
        <v>0.36</v>
      </c>
      <c r="BS37" s="30">
        <v>2.83</v>
      </c>
      <c r="BT37" s="30">
        <v>0</v>
      </c>
      <c r="BU37" s="30">
        <v>0</v>
      </c>
      <c r="BV37" s="30">
        <v>0.28999999999999998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504.91</v>
      </c>
      <c r="CC37" s="29">
        <f>SUM($CC$31:$CC$36)</f>
        <v>68.89</v>
      </c>
      <c r="CD37" s="27">
        <f>$I$37/$I$51*100</f>
        <v>16.365437618279504</v>
      </c>
      <c r="CE37" s="27">
        <v>183.17</v>
      </c>
      <c r="CG37" s="27">
        <v>49.85</v>
      </c>
      <c r="CH37" s="27">
        <v>28.5</v>
      </c>
      <c r="CI37" s="27">
        <v>39.17</v>
      </c>
      <c r="CJ37" s="27">
        <v>2649.48</v>
      </c>
      <c r="CK37" s="27">
        <v>1311.85</v>
      </c>
      <c r="CL37" s="27">
        <v>1980.67</v>
      </c>
      <c r="CM37" s="27">
        <v>42.76</v>
      </c>
      <c r="CN37" s="27">
        <v>29.51</v>
      </c>
      <c r="CO37" s="27">
        <v>36.14</v>
      </c>
      <c r="CP37" s="27">
        <v>11</v>
      </c>
      <c r="CQ37" s="27">
        <v>1.25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"45/1"</f>
        <v>45/1</v>
      </c>
      <c r="B39" s="24" t="s">
        <v>99</v>
      </c>
      <c r="C39" s="25" t="str">
        <f>"80"</f>
        <v>80</v>
      </c>
      <c r="D39" s="25">
        <v>1.4</v>
      </c>
      <c r="E39" s="25">
        <v>0</v>
      </c>
      <c r="F39" s="25">
        <v>3.01</v>
      </c>
      <c r="G39" s="25">
        <v>3.01</v>
      </c>
      <c r="H39" s="25">
        <v>8.02</v>
      </c>
      <c r="I39" s="25">
        <v>60.426920000000031</v>
      </c>
      <c r="J39" s="26">
        <v>0.5</v>
      </c>
      <c r="K39" s="26">
        <v>2.6</v>
      </c>
      <c r="L39" s="26">
        <v>0</v>
      </c>
      <c r="M39" s="26">
        <v>0</v>
      </c>
      <c r="N39" s="26">
        <v>4.91</v>
      </c>
      <c r="O39" s="26">
        <v>0.7</v>
      </c>
      <c r="P39" s="26">
        <v>2.41</v>
      </c>
      <c r="Q39" s="26">
        <v>0</v>
      </c>
      <c r="R39" s="26">
        <v>0</v>
      </c>
      <c r="S39" s="26">
        <v>0.48</v>
      </c>
      <c r="T39" s="26">
        <v>1.61</v>
      </c>
      <c r="U39" s="26">
        <v>273.08</v>
      </c>
      <c r="V39" s="26">
        <v>106.33</v>
      </c>
      <c r="W39" s="26">
        <v>18.84</v>
      </c>
      <c r="X39" s="26">
        <v>8.94</v>
      </c>
      <c r="Y39" s="26">
        <v>24.92</v>
      </c>
      <c r="Z39" s="26">
        <v>0.42</v>
      </c>
      <c r="AA39" s="26">
        <v>0</v>
      </c>
      <c r="AB39" s="26">
        <v>60</v>
      </c>
      <c r="AC39" s="26">
        <v>10</v>
      </c>
      <c r="AD39" s="26">
        <v>1.88</v>
      </c>
      <c r="AE39" s="26">
        <v>0.03</v>
      </c>
      <c r="AF39" s="26">
        <v>0.02</v>
      </c>
      <c r="AG39" s="26">
        <v>0.28000000000000003</v>
      </c>
      <c r="AH39" s="26">
        <v>0.6</v>
      </c>
      <c r="AI39" s="26">
        <v>15.47</v>
      </c>
      <c r="AJ39" s="26">
        <v>0</v>
      </c>
      <c r="AK39" s="26">
        <v>27.85</v>
      </c>
      <c r="AL39" s="26">
        <v>24.37</v>
      </c>
      <c r="AM39" s="26">
        <v>40.03</v>
      </c>
      <c r="AN39" s="26">
        <v>40.03</v>
      </c>
      <c r="AO39" s="26">
        <v>5.22</v>
      </c>
      <c r="AP39" s="26">
        <v>26.11</v>
      </c>
      <c r="AQ39" s="26">
        <v>6.27</v>
      </c>
      <c r="AR39" s="26">
        <v>22.63</v>
      </c>
      <c r="AS39" s="26">
        <v>24.37</v>
      </c>
      <c r="AT39" s="26">
        <v>59.71</v>
      </c>
      <c r="AU39" s="26">
        <v>81.790000000000006</v>
      </c>
      <c r="AV39" s="26">
        <v>11.17</v>
      </c>
      <c r="AW39" s="26">
        <v>27.85</v>
      </c>
      <c r="AX39" s="26">
        <v>60.94</v>
      </c>
      <c r="AY39" s="26">
        <v>0</v>
      </c>
      <c r="AZ39" s="26">
        <v>26.63</v>
      </c>
      <c r="BA39" s="26">
        <v>28.37</v>
      </c>
      <c r="BB39" s="26">
        <v>17.41</v>
      </c>
      <c r="BC39" s="26">
        <v>5.05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0.19</v>
      </c>
      <c r="BL39" s="26">
        <v>0</v>
      </c>
      <c r="BM39" s="26">
        <v>0.12</v>
      </c>
      <c r="BN39" s="26">
        <v>0.01</v>
      </c>
      <c r="BO39" s="26">
        <v>0.02</v>
      </c>
      <c r="BP39" s="26">
        <v>0</v>
      </c>
      <c r="BQ39" s="26">
        <v>0</v>
      </c>
      <c r="BR39" s="26">
        <v>0</v>
      </c>
      <c r="BS39" s="26">
        <v>0.7</v>
      </c>
      <c r="BT39" s="26">
        <v>0</v>
      </c>
      <c r="BU39" s="26">
        <v>0</v>
      </c>
      <c r="BV39" s="26">
        <v>1.73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69.510000000000005</v>
      </c>
      <c r="CC39" s="25">
        <v>19.989999999999998</v>
      </c>
      <c r="CE39" s="23">
        <v>10</v>
      </c>
      <c r="CG39" s="23">
        <v>0.85</v>
      </c>
      <c r="CH39" s="23">
        <v>0.85</v>
      </c>
      <c r="CI39" s="23">
        <v>0.85</v>
      </c>
      <c r="CJ39" s="23">
        <v>240.83</v>
      </c>
      <c r="CK39" s="23">
        <v>56.67</v>
      </c>
      <c r="CL39" s="23">
        <v>148.75</v>
      </c>
      <c r="CM39" s="23">
        <v>4.8499999999999996</v>
      </c>
      <c r="CN39" s="23">
        <v>2.4700000000000002</v>
      </c>
      <c r="CO39" s="23">
        <v>3.66</v>
      </c>
      <c r="CP39" s="23">
        <v>1.33</v>
      </c>
      <c r="CQ39" s="23">
        <v>0</v>
      </c>
      <c r="CR39" s="23">
        <v>12.12</v>
      </c>
    </row>
    <row r="40" spans="1:96" s="23" customFormat="1">
      <c r="A40" s="23" t="str">
        <f>"16/2"</f>
        <v>16/2</v>
      </c>
      <c r="B40" s="24" t="s">
        <v>100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14.88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9.02</v>
      </c>
    </row>
    <row r="41" spans="1:96" s="23" customFormat="1">
      <c r="A41" s="23" t="str">
        <f>"3/3"</f>
        <v>3/3</v>
      </c>
      <c r="B41" s="24" t="s">
        <v>101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38.369999999999997</v>
      </c>
      <c r="CE41" s="23">
        <v>29.32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0.9</v>
      </c>
      <c r="CR41" s="23">
        <v>23.25</v>
      </c>
    </row>
    <row r="42" spans="1:96" s="23" customFormat="1" ht="24">
      <c r="A42" s="23" t="str">
        <f>"16/8"</f>
        <v>16/8</v>
      </c>
      <c r="B42" s="24" t="s">
        <v>102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62.1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37.880000000000003</v>
      </c>
    </row>
    <row r="43" spans="1:96" s="23" customFormat="1">
      <c r="A43" s="23" t="str">
        <f>"2"</f>
        <v>2</v>
      </c>
      <c r="B43" s="24" t="s">
        <v>95</v>
      </c>
      <c r="C43" s="25" t="str">
        <f>"54,8"</f>
        <v>54,8</v>
      </c>
      <c r="D43" s="25">
        <v>3.62</v>
      </c>
      <c r="E43" s="25">
        <v>0</v>
      </c>
      <c r="F43" s="25">
        <v>0.36</v>
      </c>
      <c r="G43" s="25">
        <v>0.36</v>
      </c>
      <c r="H43" s="25">
        <v>25.7</v>
      </c>
      <c r="I43" s="25">
        <v>122.69774799999998</v>
      </c>
      <c r="J43" s="26">
        <v>0</v>
      </c>
      <c r="K43" s="26">
        <v>0</v>
      </c>
      <c r="L43" s="26">
        <v>0</v>
      </c>
      <c r="M43" s="26">
        <v>0</v>
      </c>
      <c r="N43" s="26">
        <v>0.6</v>
      </c>
      <c r="O43" s="26">
        <v>24.99</v>
      </c>
      <c r="P43" s="26">
        <v>0.11</v>
      </c>
      <c r="Q43" s="26">
        <v>0</v>
      </c>
      <c r="R43" s="26">
        <v>0</v>
      </c>
      <c r="S43" s="26">
        <v>0</v>
      </c>
      <c r="T43" s="26">
        <v>0.99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174.97</v>
      </c>
      <c r="AL43" s="26">
        <v>182.12</v>
      </c>
      <c r="AM43" s="26">
        <v>278.89999999999998</v>
      </c>
      <c r="AN43" s="26">
        <v>92.49</v>
      </c>
      <c r="AO43" s="26">
        <v>54.83</v>
      </c>
      <c r="AP43" s="26">
        <v>109.65</v>
      </c>
      <c r="AQ43" s="26">
        <v>41.48</v>
      </c>
      <c r="AR43" s="26">
        <v>198.33</v>
      </c>
      <c r="AS43" s="26">
        <v>123</v>
      </c>
      <c r="AT43" s="26">
        <v>171.63</v>
      </c>
      <c r="AU43" s="26">
        <v>141.6</v>
      </c>
      <c r="AV43" s="26">
        <v>74.37</v>
      </c>
      <c r="AW43" s="26">
        <v>131.59</v>
      </c>
      <c r="AX43" s="26">
        <v>1100.3599999999999</v>
      </c>
      <c r="AY43" s="26">
        <v>0</v>
      </c>
      <c r="AZ43" s="26">
        <v>358.52</v>
      </c>
      <c r="BA43" s="26">
        <v>155.9</v>
      </c>
      <c r="BB43" s="26">
        <v>103.46</v>
      </c>
      <c r="BC43" s="26">
        <v>82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0.04</v>
      </c>
      <c r="BT43" s="26">
        <v>0</v>
      </c>
      <c r="BU43" s="26">
        <v>0</v>
      </c>
      <c r="BV43" s="26">
        <v>0.15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21.43</v>
      </c>
      <c r="CC43" s="25">
        <v>3.95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3.29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"648"</f>
        <v>648</v>
      </c>
      <c r="B45" s="20" t="s">
        <v>104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4.5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2.73</v>
      </c>
    </row>
    <row r="46" spans="1:96" s="27" customFormat="1" ht="11.4">
      <c r="B46" s="28" t="s">
        <v>113</v>
      </c>
      <c r="C46" s="29"/>
      <c r="D46" s="29">
        <v>31.01</v>
      </c>
      <c r="E46" s="29">
        <v>13.91</v>
      </c>
      <c r="F46" s="29">
        <v>26.39</v>
      </c>
      <c r="G46" s="29">
        <v>13.61</v>
      </c>
      <c r="H46" s="29">
        <v>106.62</v>
      </c>
      <c r="I46" s="29">
        <v>776.76</v>
      </c>
      <c r="J46" s="30">
        <v>9.9600000000000009</v>
      </c>
      <c r="K46" s="30">
        <v>9.1999999999999993</v>
      </c>
      <c r="L46" s="30">
        <v>0</v>
      </c>
      <c r="M46" s="30">
        <v>0</v>
      </c>
      <c r="N46" s="30">
        <v>16.23</v>
      </c>
      <c r="O46" s="30">
        <v>80.5</v>
      </c>
      <c r="P46" s="30">
        <v>9.89</v>
      </c>
      <c r="Q46" s="30">
        <v>0</v>
      </c>
      <c r="R46" s="30">
        <v>0</v>
      </c>
      <c r="S46" s="30">
        <v>1.22</v>
      </c>
      <c r="T46" s="30">
        <v>9.9499999999999993</v>
      </c>
      <c r="U46" s="30">
        <v>1292.49</v>
      </c>
      <c r="V46" s="30">
        <v>1663.43</v>
      </c>
      <c r="W46" s="30">
        <v>110.63</v>
      </c>
      <c r="X46" s="30">
        <v>105.13</v>
      </c>
      <c r="Y46" s="30">
        <v>373.52</v>
      </c>
      <c r="Z46" s="30">
        <v>6.76</v>
      </c>
      <c r="AA46" s="30">
        <v>22.5</v>
      </c>
      <c r="AB46" s="30">
        <v>114.98</v>
      </c>
      <c r="AC46" s="30">
        <v>42.54</v>
      </c>
      <c r="AD46" s="30">
        <v>7.37</v>
      </c>
      <c r="AE46" s="30">
        <v>0.49</v>
      </c>
      <c r="AF46" s="30">
        <v>0.34</v>
      </c>
      <c r="AG46" s="30">
        <v>6.43</v>
      </c>
      <c r="AH46" s="30">
        <v>13.14</v>
      </c>
      <c r="AI46" s="30">
        <v>27.7</v>
      </c>
      <c r="AJ46" s="30">
        <v>0</v>
      </c>
      <c r="AK46" s="30">
        <v>1280.94</v>
      </c>
      <c r="AL46" s="30">
        <v>1153.97</v>
      </c>
      <c r="AM46" s="30">
        <v>2034</v>
      </c>
      <c r="AN46" s="30">
        <v>1819.21</v>
      </c>
      <c r="AO46" s="30">
        <v>490.34</v>
      </c>
      <c r="AP46" s="30">
        <v>1060.77</v>
      </c>
      <c r="AQ46" s="30">
        <v>330.79</v>
      </c>
      <c r="AR46" s="30">
        <v>1240.06</v>
      </c>
      <c r="AS46" s="30">
        <v>1322</v>
      </c>
      <c r="AT46" s="30">
        <v>1746.1</v>
      </c>
      <c r="AU46" s="30">
        <v>2209.9</v>
      </c>
      <c r="AV46" s="30">
        <v>760.27</v>
      </c>
      <c r="AW46" s="30">
        <v>1203.82</v>
      </c>
      <c r="AX46" s="30">
        <v>5086.8500000000004</v>
      </c>
      <c r="AY46" s="30">
        <v>206.63</v>
      </c>
      <c r="AZ46" s="30">
        <v>1281.54</v>
      </c>
      <c r="BA46" s="30">
        <v>1069.27</v>
      </c>
      <c r="BB46" s="30">
        <v>897.53</v>
      </c>
      <c r="BC46" s="30">
        <v>405.06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1.95</v>
      </c>
      <c r="BL46" s="30">
        <v>0</v>
      </c>
      <c r="BM46" s="30">
        <v>0.88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0.12</v>
      </c>
      <c r="BS46" s="30">
        <v>4</v>
      </c>
      <c r="BT46" s="30">
        <v>0</v>
      </c>
      <c r="BU46" s="30">
        <v>0</v>
      </c>
      <c r="BV46" s="30">
        <v>7.53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755.16</v>
      </c>
      <c r="CC46" s="29">
        <f>SUM($CC$38:$CC$45)</f>
        <v>145.26999999999998</v>
      </c>
      <c r="CD46" s="27">
        <f>$I$46/$I$51*100</f>
        <v>32.88582932188536</v>
      </c>
      <c r="CE46" s="27">
        <v>41.66</v>
      </c>
      <c r="CG46" s="27">
        <v>101.67</v>
      </c>
      <c r="CH46" s="27">
        <v>56.26</v>
      </c>
      <c r="CI46" s="27">
        <v>78.959999999999994</v>
      </c>
      <c r="CJ46" s="27">
        <v>3234.83</v>
      </c>
      <c r="CK46" s="27">
        <v>1635.78</v>
      </c>
      <c r="CL46" s="27">
        <v>2435.31</v>
      </c>
      <c r="CM46" s="27">
        <v>89.17</v>
      </c>
      <c r="CN46" s="27">
        <v>42.52</v>
      </c>
      <c r="CO46" s="27">
        <v>65.84</v>
      </c>
      <c r="CP46" s="27">
        <v>6.33</v>
      </c>
      <c r="CQ46" s="27">
        <v>2.4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9.84</v>
      </c>
      <c r="CE48" s="23">
        <v>0</v>
      </c>
      <c r="CG48" s="23">
        <v>2.7</v>
      </c>
      <c r="CH48" s="23">
        <v>2.7</v>
      </c>
      <c r="CI48" s="23">
        <v>2.7</v>
      </c>
      <c r="CJ48" s="23">
        <v>270</v>
      </c>
      <c r="CK48" s="23">
        <v>122.85</v>
      </c>
      <c r="CL48" s="23">
        <v>196.43</v>
      </c>
      <c r="CM48" s="23">
        <v>0.41</v>
      </c>
      <c r="CN48" s="23">
        <v>0.41</v>
      </c>
      <c r="CO48" s="23">
        <v>0.41</v>
      </c>
      <c r="CP48" s="23">
        <v>0</v>
      </c>
      <c r="CQ48" s="23">
        <v>0</v>
      </c>
      <c r="CR48" s="23">
        <v>8.1999999999999993</v>
      </c>
    </row>
    <row r="49" spans="1:96" s="19" customFormat="1" ht="24">
      <c r="A49" s="19" t="str">
        <f>"16/1"</f>
        <v>16/1</v>
      </c>
      <c r="B49" s="20" t="s">
        <v>108</v>
      </c>
      <c r="C49" s="21" t="str">
        <f>"10"</f>
        <v>10</v>
      </c>
      <c r="D49" s="21">
        <v>7.0000000000000007E-2</v>
      </c>
      <c r="E49" s="21">
        <v>7.0000000000000007E-2</v>
      </c>
      <c r="F49" s="21">
        <v>0.01</v>
      </c>
      <c r="G49" s="21">
        <v>0</v>
      </c>
      <c r="H49" s="21">
        <v>8.08</v>
      </c>
      <c r="I49" s="21">
        <v>31.318100000000001</v>
      </c>
      <c r="J49" s="22">
        <v>0</v>
      </c>
      <c r="K49" s="22">
        <v>0</v>
      </c>
      <c r="L49" s="22">
        <v>0</v>
      </c>
      <c r="M49" s="22">
        <v>0</v>
      </c>
      <c r="N49" s="22">
        <v>7.48</v>
      </c>
      <c r="O49" s="22">
        <v>0.5</v>
      </c>
      <c r="P49" s="22">
        <v>0.1</v>
      </c>
      <c r="Q49" s="22">
        <v>0</v>
      </c>
      <c r="R49" s="22">
        <v>0</v>
      </c>
      <c r="S49" s="22">
        <v>0.1</v>
      </c>
      <c r="T49" s="22">
        <v>0.03</v>
      </c>
      <c r="U49" s="22">
        <v>1.76</v>
      </c>
      <c r="V49" s="22">
        <v>2.85</v>
      </c>
      <c r="W49" s="22">
        <v>1.63</v>
      </c>
      <c r="X49" s="22">
        <v>0.4</v>
      </c>
      <c r="Y49" s="22">
        <v>0.8</v>
      </c>
      <c r="Z49" s="22">
        <v>0.11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0.02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1.7</v>
      </c>
      <c r="CC49" s="21">
        <v>6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5</v>
      </c>
    </row>
    <row r="50" spans="1:96" s="27" customFormat="1" ht="11.4">
      <c r="B50" s="28" t="s">
        <v>115</v>
      </c>
      <c r="C50" s="29"/>
      <c r="D50" s="29">
        <v>1.07</v>
      </c>
      <c r="E50" s="29">
        <v>7.0000000000000007E-2</v>
      </c>
      <c r="F50" s="29">
        <v>0.21</v>
      </c>
      <c r="G50" s="29">
        <v>0</v>
      </c>
      <c r="H50" s="29">
        <v>28.68</v>
      </c>
      <c r="I50" s="29">
        <v>117.8</v>
      </c>
      <c r="J50" s="30">
        <v>0</v>
      </c>
      <c r="K50" s="30">
        <v>0</v>
      </c>
      <c r="L50" s="30">
        <v>0</v>
      </c>
      <c r="M50" s="30">
        <v>0</v>
      </c>
      <c r="N50" s="30">
        <v>27.28</v>
      </c>
      <c r="O50" s="30">
        <v>0.9</v>
      </c>
      <c r="P50" s="30">
        <v>0.5</v>
      </c>
      <c r="Q50" s="30">
        <v>0</v>
      </c>
      <c r="R50" s="30">
        <v>0</v>
      </c>
      <c r="S50" s="30">
        <v>1.1000000000000001</v>
      </c>
      <c r="T50" s="30">
        <v>0.63</v>
      </c>
      <c r="U50" s="30">
        <v>13.76</v>
      </c>
      <c r="V50" s="30">
        <v>242.85</v>
      </c>
      <c r="W50" s="30">
        <v>15.63</v>
      </c>
      <c r="X50" s="30">
        <v>8.4</v>
      </c>
      <c r="Y50" s="30">
        <v>14.8</v>
      </c>
      <c r="Z50" s="30">
        <v>2.91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0.42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177.9</v>
      </c>
      <c r="CC50" s="29">
        <f>SUM($CC$47:$CC$49)</f>
        <v>15.84</v>
      </c>
      <c r="CD50" s="27">
        <f>$I$50/$I$51*100</f>
        <v>4.9873200140559444</v>
      </c>
      <c r="CE50" s="27">
        <v>0</v>
      </c>
      <c r="CG50" s="27">
        <v>2.7</v>
      </c>
      <c r="CH50" s="27">
        <v>2.7</v>
      </c>
      <c r="CI50" s="27">
        <v>2.7</v>
      </c>
      <c r="CJ50" s="27">
        <v>270</v>
      </c>
      <c r="CK50" s="27">
        <v>122.85</v>
      </c>
      <c r="CL50" s="27">
        <v>196.43</v>
      </c>
      <c r="CM50" s="27">
        <v>0.41</v>
      </c>
      <c r="CN50" s="27">
        <v>0.41</v>
      </c>
      <c r="CO50" s="27">
        <v>0.41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82.16</v>
      </c>
      <c r="E51" s="29">
        <v>43.45</v>
      </c>
      <c r="F51" s="29">
        <v>87.1</v>
      </c>
      <c r="G51" s="29">
        <v>25.38</v>
      </c>
      <c r="H51" s="29">
        <v>320.33</v>
      </c>
      <c r="I51" s="29">
        <v>2361.9899999999998</v>
      </c>
      <c r="J51" s="30">
        <v>40.22</v>
      </c>
      <c r="K51" s="30">
        <v>17.440000000000001</v>
      </c>
      <c r="L51" s="30">
        <v>0</v>
      </c>
      <c r="M51" s="30">
        <v>0</v>
      </c>
      <c r="N51" s="30">
        <v>114.14</v>
      </c>
      <c r="O51" s="30">
        <v>185.55</v>
      </c>
      <c r="P51" s="30">
        <v>20.63</v>
      </c>
      <c r="Q51" s="30">
        <v>0</v>
      </c>
      <c r="R51" s="30">
        <v>0</v>
      </c>
      <c r="S51" s="30">
        <v>4.5599999999999996</v>
      </c>
      <c r="T51" s="30">
        <v>26.4</v>
      </c>
      <c r="U51" s="30">
        <v>3495.29</v>
      </c>
      <c r="V51" s="30">
        <v>4014</v>
      </c>
      <c r="W51" s="30">
        <v>559.22</v>
      </c>
      <c r="X51" s="30">
        <v>252.24</v>
      </c>
      <c r="Y51" s="30">
        <v>1073.69</v>
      </c>
      <c r="Z51" s="30">
        <v>20.59</v>
      </c>
      <c r="AA51" s="30">
        <v>375.25</v>
      </c>
      <c r="AB51" s="30">
        <v>358.52</v>
      </c>
      <c r="AC51" s="30">
        <v>475.23</v>
      </c>
      <c r="AD51" s="30">
        <v>14.66</v>
      </c>
      <c r="AE51" s="30">
        <v>1.07</v>
      </c>
      <c r="AF51" s="30">
        <v>1.34</v>
      </c>
      <c r="AG51" s="30">
        <v>12.87</v>
      </c>
      <c r="AH51" s="30">
        <v>29.99</v>
      </c>
      <c r="AI51" s="30">
        <v>62.97</v>
      </c>
      <c r="AJ51" s="30">
        <v>0.76</v>
      </c>
      <c r="AK51" s="30">
        <v>3707.9</v>
      </c>
      <c r="AL51" s="30">
        <v>3321.05</v>
      </c>
      <c r="AM51" s="30">
        <v>5721.43</v>
      </c>
      <c r="AN51" s="30">
        <v>4794.38</v>
      </c>
      <c r="AO51" s="30">
        <v>1507.99</v>
      </c>
      <c r="AP51" s="30">
        <v>2945.28</v>
      </c>
      <c r="AQ51" s="30">
        <v>950.57</v>
      </c>
      <c r="AR51" s="30">
        <v>3467.2</v>
      </c>
      <c r="AS51" s="30">
        <v>3280.02</v>
      </c>
      <c r="AT51" s="30">
        <v>4154.6099999999997</v>
      </c>
      <c r="AU51" s="30">
        <v>5551.46</v>
      </c>
      <c r="AV51" s="30">
        <v>1835.34</v>
      </c>
      <c r="AW51" s="30">
        <v>2822.28</v>
      </c>
      <c r="AX51" s="30">
        <v>12646.79</v>
      </c>
      <c r="AY51" s="30">
        <v>403.79</v>
      </c>
      <c r="AZ51" s="30">
        <v>3273.68</v>
      </c>
      <c r="BA51" s="30">
        <v>3025.77</v>
      </c>
      <c r="BB51" s="30">
        <v>2625.64</v>
      </c>
      <c r="BC51" s="30">
        <v>1181.6300000000001</v>
      </c>
      <c r="BD51" s="30">
        <v>1.02</v>
      </c>
      <c r="BE51" s="30">
        <v>0.46</v>
      </c>
      <c r="BF51" s="30">
        <v>0.25</v>
      </c>
      <c r="BG51" s="30">
        <v>0.56999999999999995</v>
      </c>
      <c r="BH51" s="30">
        <v>0.65</v>
      </c>
      <c r="BI51" s="30">
        <v>3</v>
      </c>
      <c r="BJ51" s="30">
        <v>0</v>
      </c>
      <c r="BK51" s="30">
        <v>10.24</v>
      </c>
      <c r="BL51" s="30">
        <v>0</v>
      </c>
      <c r="BM51" s="30">
        <v>3.66</v>
      </c>
      <c r="BN51" s="30">
        <v>7.0000000000000007E-2</v>
      </c>
      <c r="BO51" s="30">
        <v>0.15</v>
      </c>
      <c r="BP51" s="30">
        <v>0</v>
      </c>
      <c r="BQ51" s="30">
        <v>0.57999999999999996</v>
      </c>
      <c r="BR51" s="30">
        <v>0.92</v>
      </c>
      <c r="BS51" s="30">
        <v>12.74</v>
      </c>
      <c r="BT51" s="30">
        <v>0</v>
      </c>
      <c r="BU51" s="30">
        <v>0</v>
      </c>
      <c r="BV51" s="30">
        <v>14.23</v>
      </c>
      <c r="BW51" s="30">
        <v>0.16</v>
      </c>
      <c r="BX51" s="30">
        <v>0</v>
      </c>
      <c r="BY51" s="30">
        <v>0</v>
      </c>
      <c r="BZ51" s="30">
        <v>0</v>
      </c>
      <c r="CA51" s="30">
        <v>0</v>
      </c>
      <c r="CB51" s="30">
        <v>2698.37</v>
      </c>
      <c r="CC51" s="29">
        <v>429.99999999999994</v>
      </c>
      <c r="CE51" s="27">
        <v>435</v>
      </c>
      <c r="CG51" s="27">
        <v>354.55</v>
      </c>
      <c r="CH51" s="27">
        <v>198.34</v>
      </c>
      <c r="CI51" s="27">
        <v>276.44</v>
      </c>
      <c r="CJ51" s="27">
        <v>14016.28</v>
      </c>
      <c r="CK51" s="27">
        <v>6773.78</v>
      </c>
      <c r="CL51" s="27">
        <v>10395.030000000001</v>
      </c>
      <c r="CM51" s="27">
        <v>296.02</v>
      </c>
      <c r="CN51" s="27">
        <v>161.78</v>
      </c>
      <c r="CO51" s="27">
        <v>228.9</v>
      </c>
      <c r="CP51" s="27">
        <v>33.33</v>
      </c>
      <c r="CQ51" s="27">
        <v>6.65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14</v>
      </c>
      <c r="E53" s="16"/>
      <c r="F53" s="16">
        <v>34</v>
      </c>
      <c r="G53" s="16"/>
      <c r="H53" s="16">
        <v>52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5:CC55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180</v>
      </c>
      <c r="F23" s="43">
        <v>8.86</v>
      </c>
      <c r="G23" s="42">
        <v>77.831999999999994</v>
      </c>
      <c r="H23" s="42">
        <v>0.9</v>
      </c>
      <c r="I23" s="42">
        <v>0.18</v>
      </c>
      <c r="J23" s="44">
        <v>18.54</v>
      </c>
    </row>
    <row r="24" spans="1:10" ht="28.8">
      <c r="A24" s="45"/>
      <c r="B24" s="70" t="s">
        <v>142</v>
      </c>
      <c r="C24" s="73" t="s">
        <v>150</v>
      </c>
      <c r="D24" s="47" t="s">
        <v>108</v>
      </c>
      <c r="E24" s="48">
        <v>10</v>
      </c>
      <c r="F24" s="49">
        <v>6</v>
      </c>
      <c r="G24" s="48">
        <v>31.318100000000001</v>
      </c>
      <c r="H24" s="48">
        <v>7.0000000000000007E-2</v>
      </c>
      <c r="I24" s="48">
        <v>0.01</v>
      </c>
      <c r="J24" s="50">
        <v>8.08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45770.313136574077</v>
      </c>
      <c r="C1">
        <f>YEAR(Дата_Сост)</f>
        <v>2025</v>
      </c>
      <c r="D1">
        <f>MONTH(Дата_Сост)</f>
        <v>4</v>
      </c>
      <c r="E1">
        <f>DAY(Дата_Сост)</f>
        <v>23</v>
      </c>
    </row>
    <row r="2" spans="1:5">
      <c r="A2" t="s">
        <v>82</v>
      </c>
      <c r="B2" s="2">
        <v>45756.622557870367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23.04.2025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2025-04-10T04:15:30Z</dcterms:modified>
</cp:coreProperties>
</file>